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nfi\Documents\APERSGA\Mon Eval\"/>
    </mc:Choice>
  </mc:AlternateContent>
  <bookViews>
    <workbookView xWindow="0" yWindow="0" windowWidth="14000" windowHeight="7310" activeTab="10"/>
  </bookViews>
  <sheets>
    <sheet name="COVER" sheetId="7" r:id="rId1"/>
    <sheet name="PIS" sheetId="9" r:id="rId2"/>
    <sheet name="Fram" sheetId="6" r:id="rId3"/>
    <sheet name="Cap" sheetId="1" r:id="rId4"/>
    <sheet name="MPA" sheetId="2" r:id="rId5"/>
    <sheet name="Know" sheetId="4" r:id="rId6"/>
    <sheet name="Expend" sheetId="11" r:id="rId7"/>
    <sheet name="Web" sheetId="10" r:id="rId8"/>
    <sheet name="GEF TT" sheetId="12" r:id="rId9"/>
    <sheet name="GEF Annex" sheetId="13" r:id="rId10"/>
    <sheet name="GEF Guide" sheetId="14"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6" l="1"/>
  <c r="B45" i="6"/>
  <c r="B17" i="4"/>
  <c r="B56" i="2"/>
  <c r="C56" i="2"/>
  <c r="B54" i="2"/>
  <c r="B53" i="2"/>
  <c r="E30" i="6"/>
  <c r="B52" i="2"/>
  <c r="C52" i="2"/>
  <c r="E7" i="6"/>
  <c r="B23" i="2"/>
  <c r="E10" i="6" s="1"/>
  <c r="B21" i="2"/>
  <c r="C53" i="2" s="1"/>
  <c r="W6" i="2"/>
  <c r="X9" i="2"/>
  <c r="W11" i="2"/>
  <c r="W12" i="2"/>
  <c r="W13" i="2"/>
  <c r="W14" i="2"/>
  <c r="W15" i="2"/>
  <c r="W16" i="2"/>
  <c r="W27" i="2"/>
  <c r="W28" i="2"/>
  <c r="W29" i="2"/>
  <c r="X29" i="2" s="1"/>
  <c r="W30" i="2"/>
  <c r="X30" i="2" s="1"/>
  <c r="W33" i="2"/>
  <c r="W34" i="2"/>
  <c r="W35" i="2"/>
  <c r="W36" i="2"/>
  <c r="W37" i="2"/>
  <c r="W38" i="2"/>
  <c r="X39" i="2"/>
  <c r="W42" i="2"/>
  <c r="W43" i="2"/>
  <c r="X44" i="2"/>
  <c r="X48" i="2"/>
  <c r="W17" i="2" l="1"/>
  <c r="F7" i="6"/>
  <c r="B25" i="2"/>
  <c r="W14" i="4"/>
  <c r="B31" i="1"/>
  <c r="C17" i="1"/>
  <c r="C18" i="1"/>
  <c r="C19" i="1"/>
  <c r="C20" i="1"/>
  <c r="C21" i="1"/>
  <c r="C27" i="1"/>
  <c r="E32" i="6"/>
  <c r="E33" i="6"/>
  <c r="B15" i="1"/>
  <c r="B51" i="2"/>
  <c r="E6" i="6"/>
  <c r="F18" i="6"/>
  <c r="F10" i="6" l="1"/>
  <c r="C54" i="2"/>
  <c r="AO5" i="1"/>
  <c r="F19" i="6"/>
  <c r="F21" i="6"/>
  <c r="B16" i="1"/>
  <c r="F24" i="6" s="1"/>
  <c r="AD12" i="1"/>
  <c r="C15" i="1" s="1"/>
  <c r="E29" i="6"/>
  <c r="E28" i="6"/>
  <c r="F28" i="6" s="1"/>
  <c r="E27" i="6"/>
  <c r="F27" i="6" s="1"/>
  <c r="F34" i="6"/>
  <c r="F33" i="6"/>
  <c r="F6" i="6"/>
  <c r="H6" i="6" s="1"/>
  <c r="F17" i="6" l="1"/>
  <c r="F32" i="6"/>
  <c r="F22" i="6"/>
  <c r="H37" i="11"/>
  <c r="H38" i="11"/>
  <c r="G38" i="11"/>
  <c r="F38" i="11"/>
  <c r="E38" i="11"/>
  <c r="D38" i="11"/>
  <c r="T32" i="11" l="1"/>
  <c r="R32" i="11"/>
  <c r="T25" i="11"/>
  <c r="R25" i="11"/>
  <c r="T17" i="11"/>
  <c r="R17" i="11"/>
  <c r="P32" i="11"/>
  <c r="O32" i="11"/>
  <c r="N32" i="11"/>
  <c r="O25" i="11"/>
  <c r="P25" i="11" s="1"/>
  <c r="N25" i="11"/>
  <c r="P17" i="11"/>
  <c r="O17" i="11"/>
  <c r="N17" i="11"/>
  <c r="S32" i="11"/>
  <c r="S25" i="11"/>
  <c r="S17" i="11"/>
  <c r="T10" i="11"/>
  <c r="S10" i="11"/>
  <c r="R10" i="11"/>
  <c r="P10" i="11"/>
  <c r="O10" i="11"/>
  <c r="N10" i="11"/>
  <c r="I33" i="11" l="1"/>
  <c r="G32" i="11"/>
  <c r="F32" i="11"/>
  <c r="E32" i="11"/>
  <c r="K32" i="11" s="1"/>
  <c r="D32" i="11"/>
  <c r="H31" i="11"/>
  <c r="H30" i="11"/>
  <c r="H29" i="11"/>
  <c r="H32" i="11" s="1"/>
  <c r="G25" i="11"/>
  <c r="F25" i="11"/>
  <c r="E25" i="11"/>
  <c r="D25" i="11"/>
  <c r="K25" i="11" s="1"/>
  <c r="H24" i="11"/>
  <c r="H23" i="11"/>
  <c r="H22" i="11"/>
  <c r="H21" i="11"/>
  <c r="G17" i="11"/>
  <c r="F17" i="11"/>
  <c r="E17" i="11"/>
  <c r="D17" i="11"/>
  <c r="K17" i="11" s="1"/>
  <c r="H16" i="11"/>
  <c r="H15" i="11"/>
  <c r="H14" i="11"/>
  <c r="G10" i="11"/>
  <c r="F10" i="11"/>
  <c r="E10" i="11"/>
  <c r="D10" i="11"/>
  <c r="K10" i="11" s="1"/>
  <c r="H9" i="11"/>
  <c r="H8" i="11"/>
  <c r="H7" i="11"/>
  <c r="H6" i="11"/>
  <c r="H5" i="11"/>
  <c r="L32" i="11" l="1"/>
  <c r="L25" i="11"/>
  <c r="H25" i="11"/>
  <c r="J25" i="11" s="1"/>
  <c r="H17" i="11"/>
  <c r="J17" i="11" s="1"/>
  <c r="J32" i="11"/>
  <c r="H10" i="11"/>
  <c r="J10" i="11" l="1"/>
  <c r="H33" i="11"/>
  <c r="J33" i="11" s="1"/>
  <c r="L10" i="11"/>
  <c r="L17" i="11"/>
  <c r="B20" i="4" l="1"/>
  <c r="B21" i="4"/>
  <c r="F29" i="6"/>
  <c r="B50" i="6"/>
  <c r="B49" i="6"/>
  <c r="B48" i="6"/>
  <c r="B44" i="6"/>
  <c r="AK12" i="1" l="1"/>
  <c r="C16" i="1" s="1"/>
  <c r="L13" i="4"/>
  <c r="L12" i="4"/>
  <c r="L11" i="4"/>
  <c r="L10" i="4"/>
  <c r="L9" i="4"/>
  <c r="L8" i="4"/>
  <c r="L7" i="4"/>
  <c r="L6" i="4"/>
  <c r="V13" i="4"/>
  <c r="V12" i="4"/>
  <c r="V11" i="4"/>
  <c r="V10" i="4"/>
  <c r="B43" i="6" s="1"/>
  <c r="V9" i="4"/>
  <c r="B42" i="6" s="1"/>
  <c r="V8" i="4"/>
  <c r="B41" i="6" s="1"/>
  <c r="V7" i="4"/>
  <c r="B40" i="6" s="1"/>
  <c r="V6" i="4"/>
  <c r="H28" i="9"/>
  <c r="F28" i="9"/>
  <c r="B17" i="2"/>
  <c r="AP5" i="1" l="1"/>
  <c r="C22" i="1" s="1"/>
  <c r="E8" i="6"/>
  <c r="B55" i="2"/>
  <c r="V14" i="4"/>
  <c r="L14" i="4"/>
  <c r="M17" i="2"/>
  <c r="L16" i="2"/>
  <c r="X16" i="2" s="1"/>
  <c r="E35" i="6"/>
  <c r="F35" i="6" s="1"/>
  <c r="X6" i="1"/>
  <c r="N6" i="1"/>
  <c r="H6" i="1"/>
  <c r="Y6" i="1" l="1"/>
  <c r="B15" i="4" l="1"/>
  <c r="D30" i="9" s="1"/>
  <c r="H9" i="1"/>
  <c r="H8" i="1"/>
  <c r="H7" i="1"/>
  <c r="H5" i="1"/>
  <c r="D27" i="9"/>
  <c r="D26" i="9" l="1"/>
  <c r="F16" i="6"/>
  <c r="H10" i="1"/>
  <c r="E9" i="6"/>
  <c r="F9" i="6" s="1"/>
  <c r="H9" i="6" s="1"/>
  <c r="E23" i="6"/>
  <c r="E22" i="6"/>
  <c r="E21" i="6"/>
  <c r="E20" i="6"/>
  <c r="E19" i="6"/>
  <c r="E17" i="6"/>
  <c r="F23" i="6" l="1"/>
  <c r="F20" i="6"/>
  <c r="B22" i="1"/>
  <c r="E24" i="6" s="1"/>
  <c r="D28" i="9"/>
  <c r="E16" i="6"/>
  <c r="H23" i="6"/>
  <c r="H22" i="6"/>
  <c r="H21" i="6"/>
  <c r="H20" i="6"/>
  <c r="H19" i="6"/>
  <c r="H17" i="6"/>
  <c r="H35" i="6"/>
  <c r="H34" i="6"/>
  <c r="H33" i="6"/>
  <c r="H32" i="6"/>
  <c r="L33" i="2"/>
  <c r="X33" i="2" s="1"/>
  <c r="D21" i="9" l="1"/>
  <c r="F30" i="6"/>
  <c r="H24" i="6"/>
  <c r="H16" i="6"/>
  <c r="Y33" i="2"/>
  <c r="H30" i="6" l="1"/>
  <c r="X8" i="1" l="1"/>
  <c r="N8" i="1"/>
  <c r="Y8" i="1" l="1"/>
  <c r="Y41" i="2"/>
  <c r="L28" i="2"/>
  <c r="X28" i="2" s="1"/>
  <c r="C51" i="2"/>
  <c r="L6" i="2"/>
  <c r="L27" i="2"/>
  <c r="X27" i="2" s="1"/>
  <c r="L43" i="2"/>
  <c r="X43" i="2" s="1"/>
  <c r="L42" i="2"/>
  <c r="X42" i="2" s="1"/>
  <c r="L41" i="2"/>
  <c r="X41" i="2" s="1"/>
  <c r="L38" i="2"/>
  <c r="X38" i="2" s="1"/>
  <c r="L37" i="2"/>
  <c r="X37" i="2" s="1"/>
  <c r="L36" i="2"/>
  <c r="X36" i="2" s="1"/>
  <c r="L35" i="2"/>
  <c r="X35" i="2" s="1"/>
  <c r="L34" i="2"/>
  <c r="X34" i="2" s="1"/>
  <c r="X6" i="2" l="1"/>
  <c r="H28" i="6"/>
  <c r="Y34" i="2"/>
  <c r="Y6" i="2"/>
  <c r="L15" i="2"/>
  <c r="X15" i="2" s="1"/>
  <c r="L14" i="2"/>
  <c r="X14" i="2" s="1"/>
  <c r="L13" i="2"/>
  <c r="X13" i="2" s="1"/>
  <c r="L12" i="2"/>
  <c r="X12" i="2" s="1"/>
  <c r="L11" i="2"/>
  <c r="X11" i="2" s="1"/>
  <c r="X9" i="1"/>
  <c r="N9" i="1"/>
  <c r="F26" i="6" l="1"/>
  <c r="L17" i="2"/>
  <c r="X17" i="2" s="1"/>
  <c r="H29" i="6"/>
  <c r="H27" i="6"/>
  <c r="H10" i="6"/>
  <c r="Y9" i="1"/>
  <c r="D22" i="9" l="1"/>
  <c r="C55" i="2"/>
  <c r="F8" i="6" s="1"/>
  <c r="E18" i="6"/>
  <c r="D23" i="9"/>
  <c r="H26" i="6"/>
  <c r="N5" i="1"/>
  <c r="N7" i="1"/>
  <c r="H18" i="6" l="1"/>
  <c r="N10" i="1"/>
  <c r="H7" i="6"/>
  <c r="H8" i="6" l="1"/>
  <c r="X7" i="1"/>
  <c r="X5" i="1"/>
  <c r="X10" i="1" l="1"/>
  <c r="D25" i="9" s="1"/>
  <c r="Y5" i="1"/>
  <c r="Y7" i="1"/>
  <c r="Y10" i="1" l="1"/>
  <c r="B11" i="1"/>
</calcChain>
</file>

<file path=xl/sharedStrings.xml><?xml version="1.0" encoding="utf-8"?>
<sst xmlns="http://schemas.openxmlformats.org/spreadsheetml/2006/main" count="631" uniqueCount="393">
  <si>
    <t>ACTIVITY</t>
  </si>
  <si>
    <t>Community</t>
  </si>
  <si>
    <t>PLANNED</t>
  </si>
  <si>
    <t>Apr-Jun 16</t>
  </si>
  <si>
    <t>Jan-Mar 16</t>
  </si>
  <si>
    <t>Jul-Sep 16</t>
  </si>
  <si>
    <t>Oct- Dec 16</t>
  </si>
  <si>
    <t>COMPLETED</t>
  </si>
  <si>
    <t>Jan-Mar 17</t>
  </si>
  <si>
    <t>Apr-Jun 17</t>
  </si>
  <si>
    <t>Jul-Sep 17</t>
  </si>
  <si>
    <t>Oct- Dec 17</t>
  </si>
  <si>
    <t>PCU &amp; Nat coordinat.</t>
  </si>
  <si>
    <t>INDICATOR 2: Participants in consultation activities during project implementation - female (Number)</t>
  </si>
  <si>
    <t>Global PDO INDICATORS</t>
  </si>
  <si>
    <t>INDICATOR 1: Marine areas brought under biodiversity protection (ha) (Core)</t>
  </si>
  <si>
    <t>INDICATOR 3: Number of alternative livelihood projects realized by communities</t>
  </si>
  <si>
    <t>% of completion</t>
  </si>
  <si>
    <t>Total Budget allocated</t>
  </si>
  <si>
    <t>Indicator</t>
  </si>
  <si>
    <t>Core</t>
  </si>
  <si>
    <t>Unit measure</t>
  </si>
  <si>
    <t>Baseline</t>
  </si>
  <si>
    <t>End Target</t>
  </si>
  <si>
    <t>Ha</t>
  </si>
  <si>
    <t>No</t>
  </si>
  <si>
    <t>%</t>
  </si>
  <si>
    <t>Number</t>
  </si>
  <si>
    <t>Yes/No</t>
  </si>
  <si>
    <t>Actual implem rate (%)</t>
  </si>
  <si>
    <t>TOTAL COMPLETED</t>
  </si>
  <si>
    <t>TOTAL PLANNED</t>
  </si>
  <si>
    <t>Miscellanea</t>
  </si>
  <si>
    <t>(Only green cell to be manually filled)</t>
  </si>
  <si>
    <t>*</t>
  </si>
  <si>
    <t>GENERAL REMARKS</t>
  </si>
  <si>
    <t>CAPACITY BUILDING (including all the activities from different components)</t>
  </si>
  <si>
    <t>PREAPARATION AND IMPLEMENTATION OF MANAGEMENT PLANS IN MPAs</t>
  </si>
  <si>
    <t>2.1 Provision of equipment</t>
  </si>
  <si>
    <t>3.1 Provision of equipment</t>
  </si>
  <si>
    <t>3.3 Other</t>
  </si>
  <si>
    <t>2.3 Supporting tourstic accomodations</t>
  </si>
  <si>
    <t>2.5 Other</t>
  </si>
  <si>
    <t>Number beneficiaries</t>
  </si>
  <si>
    <t>% of female benefic.</t>
  </si>
  <si>
    <t>1. Comparative review of fisheries laws and policies</t>
  </si>
  <si>
    <t>2. Development of right-based systems in pilot site</t>
  </si>
  <si>
    <t>5. Climate-change related assessments</t>
  </si>
  <si>
    <t>2.4 Provision of training to rangers</t>
  </si>
  <si>
    <t>1.2 Percentage of women among people preparing plan</t>
  </si>
  <si>
    <t>1. 1 Plan prepared and/or updated (with community participation)</t>
  </si>
  <si>
    <t>2.1 Fish processing activities</t>
  </si>
  <si>
    <t>2.2 Recreational fishing</t>
  </si>
  <si>
    <t>2.4 Small-scale aquaculture</t>
  </si>
  <si>
    <t>2.5 Job creation</t>
  </si>
  <si>
    <t>Number of MPA being implemented</t>
  </si>
  <si>
    <t>1. PLANNING</t>
  </si>
  <si>
    <t>2. ALTERNATIVE LIVELIHOODS</t>
  </si>
  <si>
    <t>3. MONITORING</t>
  </si>
  <si>
    <t>3.2 Spawning sites under protection with community compliance</t>
  </si>
  <si>
    <t>3.4 Percentage variance in corals</t>
  </si>
  <si>
    <t>2.3 Eco-tourism</t>
  </si>
  <si>
    <t>Y/N</t>
  </si>
  <si>
    <t>Area brought under biodiversity protection (ha)</t>
  </si>
  <si>
    <t>TOTAL</t>
  </si>
  <si>
    <t>1.4 Area brought under biodiversity protection</t>
  </si>
  <si>
    <t>SYNTHESIS</t>
  </si>
  <si>
    <t>Fishermen involved in monitoring activities</t>
  </si>
  <si>
    <t>3.2 Fishermen involved in monitoring activities</t>
  </si>
  <si>
    <t>2.2 Fishermen involved in monitoring activities</t>
  </si>
  <si>
    <t>Number of member country routinely employing the monitoring methods developed by PERSGA</t>
  </si>
  <si>
    <t xml:space="preserve">Number of regional exchanges on data collection and findings from new parameters </t>
  </si>
  <si>
    <t>Reporting on GEF IW indicators and participation in workshops (Yes=1;  No=0)</t>
  </si>
  <si>
    <t>Monitoring staff</t>
  </si>
  <si>
    <t>Number of reviews of fishery laws and policies completed</t>
  </si>
  <si>
    <t>Number of sub-projects identified, developed and implemented by local communities</t>
  </si>
  <si>
    <t>Number of sub-projects for alternative livelihoods</t>
  </si>
  <si>
    <t>Percentage of female beneficairies of alternative livelihoods</t>
  </si>
  <si>
    <t>PLANNING 2016</t>
  </si>
  <si>
    <t>PLANNING 2017</t>
  </si>
  <si>
    <t>TOTAL PLANNED 2017</t>
  </si>
  <si>
    <t>COMPLETED in 2016</t>
  </si>
  <si>
    <t>COMPLETED in 2017</t>
  </si>
  <si>
    <t>Number of total beneficiaries of alternative livelihoods</t>
  </si>
  <si>
    <t>Number of management plans prepared/updated</t>
  </si>
  <si>
    <t>7. Other</t>
  </si>
  <si>
    <t>8. Other</t>
  </si>
  <si>
    <t>Number of climate change-related assessments / reports produced</t>
  </si>
  <si>
    <t>Number of reviews of monitoring-related documents</t>
  </si>
  <si>
    <t>Number of documents on socioeconomic, ecological, biological, chemical and other data collected</t>
  </si>
  <si>
    <t>Total number of papers, reports, documents produced</t>
  </si>
  <si>
    <t>Intermediate Indicators</t>
  </si>
  <si>
    <t>Bi-annual verification</t>
  </si>
  <si>
    <t>Situation at the end of 2015</t>
  </si>
  <si>
    <t>Sub-TOTAL beneficiaries                           at the end of 2015</t>
  </si>
  <si>
    <t>TOTAL updated number of beneficiaries</t>
  </si>
  <si>
    <t>Sub-TOTAL female beneficiaries                           at the end of 2015</t>
  </si>
  <si>
    <t>TOTAL updated number of female beneficiaries</t>
  </si>
  <si>
    <t>Female beneficiaries</t>
  </si>
  <si>
    <t>A. Number of workshops on strengthening Marine management concept in MPAs (Component 1)</t>
  </si>
  <si>
    <t>FINANCIAL DATA</t>
  </si>
  <si>
    <t>Total 2014-2015 Disbursments for capacity building</t>
  </si>
  <si>
    <t>PROJECT INFORMATION SHEET</t>
  </si>
  <si>
    <t>Official beginning of the Project</t>
  </si>
  <si>
    <t>04 November 2013</t>
  </si>
  <si>
    <t>21 March 2016</t>
  </si>
  <si>
    <t>Closing date</t>
  </si>
  <si>
    <t>31 January 2018</t>
  </si>
  <si>
    <t>Total GEF Budget (US$)</t>
  </si>
  <si>
    <t>Area under biodiversity protection (ha)</t>
  </si>
  <si>
    <t xml:space="preserve">Total number of beneficiairies of capacity building initiatives </t>
  </si>
  <si>
    <t>Total 2014-2015 Disbursements for communication and knowledge sharing</t>
  </si>
  <si>
    <t>Total number of knowledge products completed &amp; communicated</t>
  </si>
  <si>
    <t>Total number of female beneficiaires of capac. building initiatives</t>
  </si>
  <si>
    <t>Number of visitors of Project Web site (cumulatif)</t>
  </si>
  <si>
    <t>Disbursement rate of GEF Funds</t>
  </si>
  <si>
    <t>Percentage of female beneficiairies of capac. building initiatives</t>
  </si>
  <si>
    <t>29 August 2013</t>
  </si>
  <si>
    <t xml:space="preserve">Number of MPAs prepared / updated </t>
  </si>
  <si>
    <t xml:space="preserve">Bi-annual verification. </t>
  </si>
  <si>
    <t>Creation of Web site (Yes=1;  No= 0)</t>
  </si>
  <si>
    <t xml:space="preserve">C. Number of workshops on strengthening coastal communities (Component 2) </t>
  </si>
  <si>
    <t>D. Workshops on Environmental and Socioeconomic Monitoring (Component 3)</t>
  </si>
  <si>
    <t xml:space="preserve">B. Number of workshops on legislation, strategies and policies (Component 2) </t>
  </si>
  <si>
    <t>E. Exchange workshops, tour visits, international events, etc. (Component 4)</t>
  </si>
  <si>
    <t>2.6 Other</t>
  </si>
  <si>
    <t>Number of community-based sub-projects for alternative livelihoods</t>
  </si>
  <si>
    <t>TARGET 2016</t>
  </si>
  <si>
    <t>Percentage of female beneficiaries (%)</t>
  </si>
  <si>
    <t>END TARGET</t>
  </si>
  <si>
    <t>END 2015</t>
  </si>
  <si>
    <t>Total parallel financing (US$)</t>
  </si>
  <si>
    <t>BASIC FACTS</t>
  </si>
  <si>
    <t>KEY OUTCOMES</t>
  </si>
  <si>
    <t xml:space="preserve">Number of Steering Committee meetings </t>
  </si>
  <si>
    <t>80-100%</t>
  </si>
  <si>
    <t>End 2015</t>
  </si>
  <si>
    <t>TOTAL PLANNED (2016-2017)</t>
  </si>
  <si>
    <t>ACTIVITIES COMPLETED (2016-2017)</t>
  </si>
  <si>
    <t>TOTAL EXPENDITURES (2015-2017)</t>
  </si>
  <si>
    <t>PLANNED ACTIVITIES (2016-2017)</t>
  </si>
  <si>
    <t>Cumulative number of visitors of Project Web site</t>
  </si>
  <si>
    <t>Total 2017 disbursements for Communication and knowledge sharing</t>
  </si>
  <si>
    <t>TOTAL number of documents produced (at the end of 2015)</t>
  </si>
  <si>
    <t>TOTAL CUMULATIVE ACTIVITIES COMPLETED</t>
  </si>
  <si>
    <t>ALREADY COMPLETED</t>
  </si>
  <si>
    <t>KNOWLEDGE PRODUCTS: STUDIES, ASSESSMENTS, REPORTS, MANUALS</t>
  </si>
  <si>
    <t>6. Briefs, Practice Paper and Policy Papers produced and disseminated</t>
  </si>
  <si>
    <t xml:space="preserve">Approval of the Project by the World Bank Board </t>
  </si>
  <si>
    <t>Date of the Mid-term Review</t>
  </si>
  <si>
    <t>INDICATOR 4: Availability of harmonized parameters and database for PERSGA member countries(Yes=1: No= 0))</t>
  </si>
  <si>
    <t>Based on monitoring reports</t>
  </si>
  <si>
    <t>Based on annual monitoring reports</t>
  </si>
  <si>
    <t>Based on meeting record with lists of participants.</t>
  </si>
  <si>
    <t xml:space="preserve">Based on brochures and records of dissemination events (quarterly). </t>
  </si>
  <si>
    <t>Base on project annual reports</t>
  </si>
  <si>
    <t>Based on annual reports on fisheries statistics and monitoring reports</t>
  </si>
  <si>
    <t>Based on annual project monitoring reports</t>
  </si>
  <si>
    <t xml:space="preserve">Based on bi-annual baseline reports on fisheries statistics and monitoring reports. </t>
  </si>
  <si>
    <t>3.3 Percentage variance in groupers (%)</t>
  </si>
  <si>
    <t>Based on bi-annual baseline reports on fisheries statistics and monitoring reports</t>
  </si>
  <si>
    <t xml:space="preserve">Based on project annual reports. </t>
  </si>
  <si>
    <t>Based on project annual reports.</t>
  </si>
  <si>
    <t>Based on GEF Tracking tools</t>
  </si>
  <si>
    <t>Number of visitors of Project Web site</t>
  </si>
  <si>
    <t>Type Beneficiary (Y=1; N=0)</t>
  </si>
  <si>
    <t>A. SUDAN MPA: Dungonab Bay and Mukkawar Island National Park</t>
  </si>
  <si>
    <t>B. EGYPT MPA: Wadi El Jimal, Hamata</t>
  </si>
  <si>
    <t>1.3 Right based system established (Y=1; /N= 0)</t>
  </si>
  <si>
    <t>TOTAL number of community-based sub-project for alternative livelihoods</t>
  </si>
  <si>
    <t>Total number of documents posted on the Web site</t>
  </si>
  <si>
    <t>Availability of documentation on lessons learned (Yes=1; No=0)</t>
  </si>
  <si>
    <t>Numbers in RED to be updated</t>
  </si>
  <si>
    <t>LIST OF INITIAL DOCUMENTATION POSTED ON THE WEB SITE</t>
  </si>
  <si>
    <t>4. Collection of socioeconomic, ecological, biological, chemical data</t>
  </si>
  <si>
    <t>3. Reviews of current Monitoring &amp; Evaluation parameters</t>
  </si>
  <si>
    <t>Number of capacity building initiatives organized by the Project</t>
  </si>
  <si>
    <t>Number of beneficiaries (alternative livelihoods)</t>
  </si>
  <si>
    <t xml:space="preserve">INDICATOR 2: Direct project beneficiaries (Number) </t>
  </si>
  <si>
    <t>INDICATOR 5: Female beneficiaries (%)</t>
  </si>
  <si>
    <t>INDICATOR 1: Participants in consultation activities during project implementation (number)</t>
  </si>
  <si>
    <t>Indicator 1.1: Number of MPA plans updated with community input and with assigned rights for user groups</t>
  </si>
  <si>
    <t>Indicator 1.2: Number of stakeholders trained and participating in developing/ updating MPA master plans with a rights based approach</t>
  </si>
  <si>
    <t>Indicator 1.4: Number of institutional MPA staff trained to work with local communities and in rights based approach</t>
  </si>
  <si>
    <t xml:space="preserve">Indicator 1.5: Number of participants from five PERSGA member countries in regional meetings/ exchanges for MPA counterparts on community-based MMA management </t>
  </si>
  <si>
    <t>Indicator 1.7: Percentage of community members involved in MPA plan updating and management who are women</t>
  </si>
  <si>
    <t>INDICATOR</t>
  </si>
  <si>
    <t>Indicator 3.1: Number of PERSGA member country staff trained in common monitoring parameters and methods</t>
  </si>
  <si>
    <t>Indicator 3.2: Number of member country routinely employing the monitoring methods developed by PERSGA</t>
  </si>
  <si>
    <t>Indicator 3.3: Number of regional exchanges on data collection and findings from new parameter</t>
  </si>
  <si>
    <t>ADDITIONAL INTERMEDIATE INDICATORS</t>
  </si>
  <si>
    <t>Number of documents posted:</t>
  </si>
  <si>
    <t>Number of Web site visitors</t>
  </si>
  <si>
    <t>Creation of Web site (Yes=1; No=0)</t>
  </si>
  <si>
    <t>Number of documents posted on Web</t>
  </si>
  <si>
    <t xml:space="preserve"> Participants in consultation activities during project implementation (number)</t>
  </si>
  <si>
    <t>Number of stakeholders trained and participating in developing/ updating MPA master plans with a rights based approach</t>
  </si>
  <si>
    <t>Number of institutional MPA staff trained to work with local communities and in rights based approach</t>
  </si>
  <si>
    <t xml:space="preserve">Number of participants from five PERSGA member countries in regional meetings/ exchanges for MPA counterparts on community-based MMA management </t>
  </si>
  <si>
    <t xml:space="preserve"> Availability of documentation of lessons learned from regional meetings/ exchanges for MPA counterparts  (Yes=1; /No=0)</t>
  </si>
  <si>
    <t>Percentage of community members involved in MPA plan updating and management who are women</t>
  </si>
  <si>
    <t>Participants in consultation activities during project implementation - female (Number)</t>
  </si>
  <si>
    <t>Rights based management system established in two pilot MPA sites for community user groups (Yes=1; No=0)</t>
  </si>
  <si>
    <t>Number of briefs, policy and practice papers produced and posted on Web</t>
  </si>
  <si>
    <t>Category</t>
  </si>
  <si>
    <t>Y 1</t>
  </si>
  <si>
    <t>Y 2</t>
  </si>
  <si>
    <t>Y 3</t>
  </si>
  <si>
    <t>Y 4</t>
  </si>
  <si>
    <t>Consultancy</t>
  </si>
  <si>
    <t>Budget lines</t>
  </si>
  <si>
    <t>21.01/ 21.02</t>
  </si>
  <si>
    <t>Training</t>
  </si>
  <si>
    <t>Goods/works</t>
  </si>
  <si>
    <t>21.06</t>
  </si>
  <si>
    <t>²</t>
  </si>
  <si>
    <t>21.09</t>
  </si>
  <si>
    <t>Contingency</t>
  </si>
  <si>
    <t>Cumul Expend Dec 2015</t>
  </si>
  <si>
    <t>% Expenditure</t>
  </si>
  <si>
    <t>21.03/21.04/21.07/21.08</t>
  </si>
  <si>
    <t>21.05</t>
  </si>
  <si>
    <t>Component 2: Strengthenining Coastal Communities</t>
  </si>
  <si>
    <t>22.09</t>
  </si>
  <si>
    <t>22.01,02,.04,06,07</t>
  </si>
  <si>
    <t>21.03/21.04/21.07/</t>
  </si>
  <si>
    <t>Component 3: Environmental Socioeconomic monitoring</t>
  </si>
  <si>
    <t>Goods</t>
  </si>
  <si>
    <t>Non-consult. Service</t>
  </si>
  <si>
    <t>23.01,03</t>
  </si>
  <si>
    <t>23.02,07</t>
  </si>
  <si>
    <t>23.04,06</t>
  </si>
  <si>
    <t>23.05</t>
  </si>
  <si>
    <t>Component  4: Project Management</t>
  </si>
  <si>
    <t>Travel costs</t>
  </si>
  <si>
    <t>Actual</t>
  </si>
  <si>
    <t xml:space="preserve">Expected </t>
  </si>
  <si>
    <t>% Expected Dec 2015</t>
  </si>
  <si>
    <t>Total Expected Dec 2015</t>
  </si>
  <si>
    <t>Compon. 1</t>
  </si>
  <si>
    <t>Compon. 2</t>
  </si>
  <si>
    <t>Compon. 3</t>
  </si>
  <si>
    <t>Compon. 4</t>
  </si>
  <si>
    <t>EXPECTED AND ACTUAL EXPENDITURES</t>
  </si>
  <si>
    <t>Indicator 2.4 : Percentage of variance in corals</t>
  </si>
  <si>
    <t>Indicator 2.3: Percentage of variance in groupers</t>
  </si>
  <si>
    <t>Indicator 2.2: Spawning sites for groupers, snapper and other species under protection (Yes=1; No=0)</t>
  </si>
  <si>
    <t>Component 1: Strengthenining Marine management concept in MPAs</t>
  </si>
  <si>
    <t>FINANCIAL PERFORMANCE &amp; EXPENDITURES</t>
  </si>
  <si>
    <t>Total Expected Dec 2016</t>
  </si>
  <si>
    <t>% Expected Dec 2016</t>
  </si>
  <si>
    <t>Cumulative Expenditure         Dec 2015</t>
  </si>
  <si>
    <t>% Actual Expenditures Dec 2015</t>
  </si>
  <si>
    <t>Cumulative Expenditure         Dec 2016</t>
  </si>
  <si>
    <t>% Actual Expenditures Dec 2016</t>
  </si>
  <si>
    <t>(Percentage, Dec 2015)</t>
  </si>
  <si>
    <t>Indicator 1.3: Rights based management system established in two pilot MPA sites for community user groups                     (Yes=1; No=0)</t>
  </si>
  <si>
    <t>Indicator 1.6: Availability of documentation of lessons learned from regional meetings/ exchanges for MPA counterparts                 (Yes=1; /No=0)</t>
  </si>
  <si>
    <t>Indicator 3.4: Reporting on GEF IW indicators and participation in workshops          (Yes=1; /No=0)</t>
  </si>
  <si>
    <t>3 1 Fishermen involved in community-based monitoring activities</t>
  </si>
  <si>
    <t>Already completed                   in 2014-2015</t>
  </si>
  <si>
    <t xml:space="preserve">GEF International Waters Tracking Tool </t>
  </si>
  <si>
    <t>NOTE: 
Please address all boxes colored blue</t>
  </si>
  <si>
    <t>GEF Project ID:
3809</t>
  </si>
  <si>
    <t>GEF Implementing Agency:
World Bank</t>
  </si>
  <si>
    <t>Project Title:
Red Sea and Gulf of Aden Strategic Ecosystem Management Regional Project</t>
  </si>
  <si>
    <t xml:space="preserve">Select GEF Replenishment:  
</t>
  </si>
  <si>
    <t>GEF-5</t>
  </si>
  <si>
    <t>GEF Allocation ($USD): 
3.0 million</t>
  </si>
  <si>
    <t>Countries: 
Djibouti, Egypt, Jordan, Sudan, Yemen</t>
  </si>
  <si>
    <t>A</t>
  </si>
  <si>
    <t>PROCESS INDICATORS</t>
  </si>
  <si>
    <t>Select project's Operational Program(s), Strategic Program(s), or objective(s) below. If multiple OP/SP/Obj is appropriate for a given indicator then select "Multiple" from the dropdown list:</t>
  </si>
  <si>
    <t>OP/SP/Obj 1</t>
  </si>
  <si>
    <t>OP/SP/Obj 2</t>
  </si>
  <si>
    <t>Indicators</t>
  </si>
  <si>
    <t>Scroll down menu of ratings</t>
  </si>
  <si>
    <t>Notes:</t>
  </si>
  <si>
    <t>Ratings</t>
  </si>
  <si>
    <t xml:space="preserve">Regional legal agreements and cooperation frameworks </t>
  </si>
  <si>
    <t>Jeddah convention signed and ratified  by PERSGA member countries and Regional institution established</t>
  </si>
  <si>
    <t>Regional management institutions (RMI)</t>
  </si>
  <si>
    <t>Country contributions to PERSGA are well above 50%</t>
  </si>
  <si>
    <t>1 = No RMI in place
2 = RMI established but functioning with limited effectiveness, &lt; 50% countries contributing dues
3 = RMI established and functioning, &gt;50% of countries contributing dues
4 = RMI in place, fully functioning and fully sustained by at or near 100% country contributions</t>
  </si>
  <si>
    <t>Management measures in ABNJ incorporated in  Global/Regional Management Organizations (RMI) institutional/ management frameworks</t>
  </si>
  <si>
    <t xml:space="preserve">The Red Sea and Gulf of Aden are narrow water bodies, where all waters are either within territorial waters or within the exclusive economic zone . This makes most waters under national management. Due to this geographic feature exclusive economic zones between countries are midwater lines. PERSGA serves as the Regional Organization for coordination of management of these waters between member countries </t>
  </si>
  <si>
    <t>1 = No management measures in ABNJ  in  (RMI) institutional/ management frameworks
2 = Management measures in ABNJ designed but not formally adopted by project participants
3 = Management measures in ABNJ  formally adopted by project participants but not incorporated in RMI institutional/management frameworks
4 = Management measures in ABNJ fully incorporated in  RMI institutional/ management frameworks</t>
  </si>
  <si>
    <t>National Inter-Ministry Committees (IMCs)</t>
  </si>
  <si>
    <t xml:space="preserve">Hamata / Wadi el Jimal Protected Area is managed by an Inter-Ministry Committee and  a Local Committee including the Local Community and Stakeholders.                      Aqaba Special Economic Zone Authority in Jordan is a local government that has the mandate of all ministries  in the Aqaba Region                                                      Dungonab and Mohammad Gol Protected Area is managed by Sudanese Wile Life through an Inter-Ministry arrangement between Federal Ministry of Interior, Federal Ministry of Environment and Red Sea State Ministry of Environment  </t>
  </si>
  <si>
    <t>1 = No IMCs established
2 = IMCs established and functioning, &lt; 50% countries participating
3 = IMCs established and functioning, &gt; 50% countries participating
4 = IMCs established, functioning and formalized thru legal and/or institutional arrangements, in most participating countries</t>
  </si>
  <si>
    <t xml:space="preserve">National/Local reforms </t>
  </si>
  <si>
    <t>National legal reforms adopted with technical enforcement in managing marine areas in three countries at least Jordan and Egypt and Sudan</t>
  </si>
  <si>
    <t>1 = No national/local reforms drafted
2 = National/ local reforms drafted but not yet adopted
3 = National/legal reform adopted with technical/enforcement mechanism in place
4 = National/ legal reforms implemented</t>
  </si>
  <si>
    <t>Transboundary Diagnostic Analysis (TDA): Agreement on transboundary priorities and root causes</t>
  </si>
  <si>
    <t>Regional Agreement in Place and its regional tools operational. Regional Organization for Conservation of the Environment of the Red Sea and Gulf of Aden "PERSGA" is fully operational with Headquarters hosted in Saudi Arabia. Center of Emergency Mutual Aid in the Red Sea and Gulf of Aden " EMARSGA" is fully operational with Headquarters hosted in Egypt.                            Several protocols established covering collaboration in protection of the marine environment in the Red Sea and Gulf of Aden</t>
  </si>
  <si>
    <t>1 = No progress on TDA
2 = Priority TB issues identified and agreed on but based on limited effect information; inadequate root cause analysis
3 = Priority TB issues agreed on based on solid baseline effect info; root cause analysis is inadequate
4 = Regional agreement on priority TB issues drawn from valid effect baseline, immediate and root causes properly determined</t>
  </si>
  <si>
    <t>Revised Transboundary Diagnostic Analysis (TDA)/Strategic Action Program (SAP) including Climatic Variability and Change considerations</t>
  </si>
  <si>
    <t xml:space="preserve">Following the development of main SAP, sub SAPs for specific concerns such as protection of the marine environment from land based sources of pollution are prepared in most countries                                                                  PERSGA has adopted a strategy for Climate Change Adaptation and assessment studies have been conducted in most Member States. PERSGA also participates regularly in Climate Change COPs and organizes side events with its member states  </t>
  </si>
  <si>
    <t>1 = No revised TDA or SAP
2 = TDA updated to incorporate climate variability and change
3 = revised SAP prepared including Climatic Variability and Change
4=  SAP including Climatic Variability and Change adopted by all involved countries</t>
  </si>
  <si>
    <t xml:space="preserve">TDA based on multi-national, interdisciplinary technical and scientific (MNITS) activities </t>
  </si>
  <si>
    <t xml:space="preserve">PERSGA has supported Monitoring activities in all its member states. This resulted in National Monitoring Programs of the Coastal and Marine Environment. Some of these monitoring program are regular and sustained by the countries and some are not. Data generated in these monitoring programs feed in a Regional database at PERSGA. Results are not yet posted on the Web site, but technical administrative measures to do that are under discussion  </t>
  </si>
  <si>
    <t xml:space="preserve">1 = TDA does not include technical annex based on MNITS actives
2 = MNITS committee established and contributed to the TDA development
3 = TDA includes technical annex, documenting data and analysis being collected
4 = TDA includes technical annex posted IWLEARN and based on MNITS committee inputs
 </t>
  </si>
  <si>
    <t xml:space="preserve">Development of Strategic Action Plan (SAP)  </t>
  </si>
  <si>
    <t>1 = No development of SAP
2 = SAP developed addressing key TB concerns spatially
3 = SAP developed and adopted by ministers 
4 = Adoption of SAP into National Action Plans (NAPs)</t>
  </si>
  <si>
    <t>Proportion of Countries that have adopted SAP</t>
  </si>
  <si>
    <t>7/7</t>
  </si>
  <si>
    <t>Number of countries adopted SAP / total number of countries  - e.g.. 3 countries adopted /10 total countries in project, so 3/10</t>
  </si>
  <si>
    <t>Proportion of countries that are implementing specific measures from the SAP (i.e. adopted national policies, laws, budgeted plans)</t>
  </si>
  <si>
    <t>Incorporation of (SAP, etc.) priorities with clear commitments and time frames into CAS, PRSPs, UN Frameworks, UNDAF, key agency strategic documents including financial commitments and time frames, etc</t>
  </si>
  <si>
    <t xml:space="preserve">Most countries have considered the SAP in their development / assistance framework. In Fact some countries request having PERSGA as a partner in their National Assistance programs with UN organizations. Examples are UNDP interventions in Djibouti and Sudan. PERSGA also directly manages a number off assistance programs with some UN organizations for the benefit of the countries. Examples on this are the Program of Protection of the Marine Environment from Landbased Pollution Sources in collaboration with UNEP; and the Technical Cooperation Program of the International Maritime Organization IMO for Protection of the Marine Environment from Pollution from Marine sources "ship based activities". </t>
  </si>
  <si>
    <t xml:space="preserve">1 = No progress 
2 = Limited progress, very generic with no specific agency/government(s) commitments
3 = Priorities specifically incorporated into some national development/assistance frameworks with clear agency/government(s) commitments and time frames for achievement
4 = Majority of national development/assistance frameworks have incorporated priorities with clear agency/government(s)  commitments and time frames for achievement
</t>
  </si>
  <si>
    <t>B</t>
  </si>
  <si>
    <t>STRESS REDUCTION INDICATORS</t>
  </si>
  <si>
    <t>Are there mechanisms in place to produce a monitoring report on stress reduction measures?</t>
  </si>
  <si>
    <t>Database exists and receives regular updates from National Monitoring Programs. Recently an online Monitoring Initiative has been started where data is timely received at PERSGA Headquarters. The initiative started in Aqaba Jordan and securing fund is in progress to have the initiative spread to cover all member states</t>
  </si>
  <si>
    <t xml:space="preserve">Stress reduction measurements incorporated by project under management of: </t>
  </si>
  <si>
    <t>Choose Management Mechanism from list below:</t>
  </si>
  <si>
    <t>Please specify the area currently under protection 
out of total area identified by project below 
(e.g. 10,000/100,000 Ha):</t>
  </si>
  <si>
    <t xml:space="preserve">Management Mechanisms:
1 = Integrated Water/River Resource Management (Watershed, lakes, aquifers)
2 = Integrated Coastal Management  (Coast)
3 = Marine Spatial Planning (Marine)
4 =  Marine Protected areas (Fisheries/ABNJ)  
</t>
  </si>
  <si>
    <t>Please specify the types of technologies and measures implemented in local investments (Column D) and their respective results (Column I):</t>
  </si>
  <si>
    <t>Local investment #1</t>
  </si>
  <si>
    <t>Stress Reduction Measurements (Choose up to five)</t>
  </si>
  <si>
    <t>Please enter amount/value of respective stress reduction below:</t>
  </si>
  <si>
    <t>1 = Municipal wastewater pollution reduction - N, P &amp; BOD (kg/yr)                                                                                                                                                                                                                                            2 = Industrial wastewater pollution reduction - pollutant; estimated kg/yr                                                                                                                                                                                                                                                                                                                                                                                   3 = Agriculture pollution reduction practices - ha of practices; estimate of N, P &amp; BOD  kg/yr                                                                                                                                                                                                                                                                                              4 = Restored habitat, including wetlands - ha restored                                                                                                                                                                                                                                                                                                                                                      5 = Conserved/protected wetland, MPAs, and fish refugia habitat - ha applied                                                                                                                                                                                                                                                         6 = Reduced fishing pressure - tons/yr reduction; % reduction in fleet size                                                                                                                                                                                                                                                                                                                                                                        7 = Improved use of fish gear/techniques - % vessels applying improved gear/techniques                                                                                                                                                                                                                                                                                                                                                                          8 = Water use efficiency measures - m^3/yr water saved                                                                                                                                                                                                                                                                                                                                                                                     9 = Improved irrigation practices - m^3/ha/yr water saved                                                                                                                                                                                                                                                                                  10 = Alternative livelihoods introduced - # people provided alternative livelihoods                                                                                                                                                                                                                                                                                                                                                                                    11 = Catchment protection measures - ha under improved catchment management                                                                                                                                                                                                                                                                                             12 = Aquifer pumping reduction - m^3/yr water saved                                                                                                                                                                                                                                                                                                                                                      13 = Aquifer recharge area protection - ha protected                                                                                                                                                                                                                                                                         14 = Pollution reduction to aquifers - kg/ha/year reduction
15 = Invasive species reduction - ha and/or #'s of targeted area                                                                                                                                                                                                                                                                                                                                                                               16 = Other - please specify in box below</t>
  </si>
  <si>
    <t>Local investment #2</t>
  </si>
  <si>
    <t>Local investment #3</t>
  </si>
  <si>
    <t xml:space="preserve">Briefly describe investment in a 100 words or less: 
</t>
  </si>
  <si>
    <t xml:space="preserve">NOTE: If the project has more than three local investments, please fill out the Annex A found in the worksheet tabs below. </t>
  </si>
  <si>
    <t>C</t>
  </si>
  <si>
    <t>WATER, ENVIRONMENTAL &amp; SOCIOECONOMIC STATUS Indicators</t>
  </si>
  <si>
    <t xml:space="preserve">Are there mechanisms and project indicators in place to monitor the environmental and socioeconomic status of the waterbody?             
</t>
  </si>
  <si>
    <t xml:space="preserve">1 = No mechanisms in place 
2 = Some national/regional monitoring mechanisms, but they do not satisfy the project related indicators.
3 = Monitoring mechanisms in place for some of the project related indicators
4 = Mechanisms in place for project related indicators and sustainable for long-term monitoring </t>
  </si>
  <si>
    <t>D</t>
  </si>
  <si>
    <t>IW:LEARN Indicators</t>
  </si>
  <si>
    <t>Participation in IW events (GEF IWC, Community of Practice (COP), IW:LEARN)</t>
  </si>
  <si>
    <t>PERSGA participates regularly in IW events. The SEM Project specifically has participated in a workshop on construction of websites according to IW learn guidelines and in the 17th Annual Consultative Committee Meeting on Large Marine Ecosystems (LME) in 29th September to 2nd October 2015.</t>
  </si>
  <si>
    <t>1 = No participation
2 = Documentation of minimum 1 event or limited COP participation
3 = Strong participation in COPs and in IWC
4 = Presentations with booth participation and hosting of staff/twinning</t>
  </si>
  <si>
    <t>Project website (according to IW:LEARN guidelines)</t>
  </si>
  <si>
    <t xml:space="preserve">PERSGA Web site is up and running covering in brief all SEM Project activities. A dedicated web site of the SEM Project is under construction </t>
  </si>
  <si>
    <t>1 = No project website
2 = Website not in line with IW:LEARN guidelines, not regularly updated
3 = Website in line with IW:LEARN guidelines, not regularly updated
4 = Website in line with IW:LEARN guidelines, regularly updated</t>
  </si>
  <si>
    <t>Date Completed:</t>
  </si>
  <si>
    <t>01 29 2016</t>
  </si>
  <si>
    <r>
      <t xml:space="preserve">1 = No legal agreement/cooperation framework in place
2 </t>
    </r>
    <r>
      <rPr>
        <sz val="11"/>
        <rFont val="Calibri"/>
        <family val="2"/>
      </rPr>
      <t>= Regional legal agreement negotiated but not yet signed
3 = Countries signed legal agreement
4 = Legal agreement ratified and entered into force</t>
    </r>
  </si>
  <si>
    <r>
      <t>Number of countries</t>
    </r>
    <r>
      <rPr>
        <sz val="11"/>
        <rFont val="Calibri"/>
        <family val="2"/>
      </rPr>
      <t xml:space="preserve"> implementing adopted SAP / total number of countries  - e.g.. 3 countries implementing /10 total countries in project, so 3/10</t>
    </r>
  </si>
  <si>
    <r>
      <t>1 = No mechanisms in place to monitor/</t>
    </r>
    <r>
      <rPr>
        <sz val="11"/>
        <rFont val="Calibri"/>
        <family val="2"/>
      </rPr>
      <t>report change
2 = Some national/regional monitoring mechanisms, but they do not satisfy the project related indicators.
3 = monitoring mechanisms in place for some of the project related indicators
4 = Mechanisms in place and sustainable for long-term monitoring</t>
    </r>
  </si>
  <si>
    <t>GEF IW Tracking Tool - 
Annex A: Additional Local Investments</t>
  </si>
  <si>
    <t>Local investment #4</t>
  </si>
  <si>
    <t>Local investment #5</t>
  </si>
  <si>
    <t>Local investment #6</t>
  </si>
  <si>
    <t>Local investment #7</t>
  </si>
  <si>
    <t>Local investment #8</t>
  </si>
  <si>
    <t>Local investment #9</t>
  </si>
  <si>
    <t>Local investment #10</t>
  </si>
  <si>
    <t>Local investment #11</t>
  </si>
  <si>
    <t>Local investment #12</t>
  </si>
  <si>
    <t>Total budget disbursed         (end 2015)</t>
  </si>
  <si>
    <t>ACTIVITIES</t>
  </si>
  <si>
    <t>TOTAL ACTIVITIES COMPLETED</t>
  </si>
  <si>
    <t>Workshops / Events: Cumulative number                 (2015-2016-2017)</t>
  </si>
  <si>
    <t>4.2 Socio-economic assessments</t>
  </si>
  <si>
    <t>TOTAL cumulative number of documents produced (2015-2017)</t>
  </si>
  <si>
    <t>Indicator 2.5: Percentage of female beneficiaries of alternative livelihoods subprojects</t>
  </si>
  <si>
    <t>Area brought under protection</t>
  </si>
  <si>
    <t>2.6 Area brought under biodiversity protection</t>
  </si>
  <si>
    <t>3.4 Area brought under biodiversity protection</t>
  </si>
  <si>
    <t>4.3 Area brought under biodiversity protection</t>
  </si>
  <si>
    <t>Inst staff</t>
  </si>
  <si>
    <t>Nat staff</t>
  </si>
  <si>
    <t xml:space="preserve">TOTAL </t>
  </si>
  <si>
    <t>Indicator 2.1 Percentage of fishermen involved in fisheries monitoring/ control / surveillance</t>
  </si>
  <si>
    <t>4.1 Fishermen involved in monitoring activities</t>
  </si>
  <si>
    <t>TARGET VALUE</t>
  </si>
  <si>
    <t>Cumulative</t>
  </si>
  <si>
    <t>MONITORING DATA</t>
  </si>
  <si>
    <t>2016-2017</t>
  </si>
  <si>
    <t>NEW VALUE</t>
  </si>
  <si>
    <t>TOTAL CUMULATIVE PLANNED         (2015-2016)</t>
  </si>
  <si>
    <t>SYNTHETIC VIEW</t>
  </si>
  <si>
    <t>2015-2016</t>
  </si>
  <si>
    <t>Consult./Workshops</t>
  </si>
  <si>
    <t>(source: Project IFRs)</t>
  </si>
  <si>
    <t>C. JORDAN: Aqaba Marine Park</t>
  </si>
  <si>
    <t xml:space="preserve">D. DJIBOUTI : Musha and Maskali Islands MPA </t>
  </si>
  <si>
    <t>NUMBER of BENEFICIARIES OF ALTERNATIVE LIVELIHOODS</t>
  </si>
  <si>
    <t>Situation End of 2015</t>
  </si>
  <si>
    <t>Total number of beneficiaries during 2016-2017</t>
  </si>
  <si>
    <t>Cumulative number of beneficiaries (2015-2017)</t>
  </si>
  <si>
    <t>Number of female beneficiaries end 2015</t>
  </si>
  <si>
    <t>Cumul. number of female beneficiaries (2015-2017)</t>
  </si>
  <si>
    <t>Percentage of women beneficiaries (2015-2017)</t>
  </si>
  <si>
    <t>Percentage of female beneficiairies end 2015</t>
  </si>
  <si>
    <t>Area brought under protection end 2015</t>
  </si>
  <si>
    <t xml:space="preserve">TOTAL number of documents produced during 2016-2017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</si>
</sst>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2">
    <font>
      <sz val="11"/>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1"/>
      <color theme="8"/>
      <name val="Calibri"/>
      <family val="2"/>
      <scheme val="minor"/>
    </font>
    <font>
      <b/>
      <i/>
      <sz val="9"/>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8"/>
      <name val="Calibri"/>
      <family val="2"/>
      <scheme val="minor"/>
    </font>
    <font>
      <b/>
      <i/>
      <sz val="10"/>
      <color theme="1"/>
      <name val="Calibri"/>
      <family val="2"/>
      <scheme val="minor"/>
    </font>
    <font>
      <b/>
      <u/>
      <sz val="10"/>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i/>
      <sz val="9"/>
      <color theme="1"/>
      <name val="Calibri"/>
      <family val="2"/>
      <scheme val="minor"/>
    </font>
    <font>
      <sz val="11"/>
      <name val="Calibri"/>
      <family val="2"/>
      <scheme val="minor"/>
    </font>
    <font>
      <sz val="9"/>
      <name val="Calibri"/>
      <family val="2"/>
      <scheme val="minor"/>
    </font>
    <font>
      <sz val="9"/>
      <color theme="0"/>
      <name val="Calibri"/>
      <family val="2"/>
      <scheme val="minor"/>
    </font>
    <font>
      <i/>
      <sz val="11"/>
      <name val="Calibri"/>
      <family val="2"/>
      <scheme val="minor"/>
    </font>
    <font>
      <b/>
      <sz val="9"/>
      <name val="Calibri"/>
      <family val="2"/>
      <scheme val="minor"/>
    </font>
    <font>
      <sz val="11"/>
      <color rgb="FFFF0000"/>
      <name val="Calibri"/>
      <family val="2"/>
      <scheme val="minor"/>
    </font>
    <font>
      <b/>
      <sz val="16"/>
      <color rgb="FF0070C0"/>
      <name val="Calibri"/>
      <family val="2"/>
      <scheme val="minor"/>
    </font>
    <font>
      <b/>
      <sz val="10"/>
      <color rgb="FF000000"/>
      <name val="Calibri"/>
      <family val="2"/>
      <scheme val="minor"/>
    </font>
    <font>
      <b/>
      <sz val="9"/>
      <color rgb="FF000000"/>
      <name val="Calibri"/>
      <family val="2"/>
      <scheme val="minor"/>
    </font>
    <font>
      <b/>
      <i/>
      <sz val="9"/>
      <color rgb="FF000000"/>
      <name val="Calibri"/>
      <family val="2"/>
      <scheme val="minor"/>
    </font>
    <font>
      <b/>
      <i/>
      <sz val="11"/>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b/>
      <sz val="16"/>
      <color theme="0"/>
      <name val="Calibri"/>
      <family val="2"/>
      <scheme val="minor"/>
    </font>
    <font>
      <sz val="9"/>
      <color rgb="FF000000"/>
      <name val="Calibri"/>
      <family val="2"/>
      <scheme val="minor"/>
    </font>
    <font>
      <b/>
      <i/>
      <sz val="11"/>
      <name val="Calibri"/>
      <family val="2"/>
      <scheme val="minor"/>
    </font>
    <font>
      <i/>
      <sz val="11"/>
      <color rgb="FFFF0000"/>
      <name val="Calibri"/>
      <family val="2"/>
      <scheme val="minor"/>
    </font>
    <font>
      <b/>
      <sz val="9"/>
      <color rgb="FFFF0000"/>
      <name val="Calibri"/>
      <family val="2"/>
      <scheme val="minor"/>
    </font>
    <font>
      <b/>
      <sz val="8"/>
      <color theme="1"/>
      <name val="Calibri"/>
      <family val="2"/>
      <scheme val="minor"/>
    </font>
    <font>
      <b/>
      <sz val="12"/>
      <color theme="0"/>
      <name val="Calibri"/>
      <family val="2"/>
      <scheme val="minor"/>
    </font>
    <font>
      <b/>
      <i/>
      <sz val="11"/>
      <color rgb="FFFF0000"/>
      <name val="Calibri"/>
      <family val="2"/>
      <scheme val="minor"/>
    </font>
    <font>
      <sz val="10"/>
      <color rgb="FFFF0000"/>
      <name val="Calibri"/>
      <family val="2"/>
      <scheme val="minor"/>
    </font>
    <font>
      <sz val="11"/>
      <color indexed="9"/>
      <name val="Lucida Grande"/>
    </font>
    <font>
      <sz val="11"/>
      <color indexed="9"/>
      <name val="Calibri"/>
      <family val="2"/>
      <scheme val="minor"/>
    </font>
    <font>
      <sz val="12"/>
      <color indexed="9"/>
      <name val="Times New Roman Bold"/>
    </font>
    <font>
      <b/>
      <sz val="19"/>
      <color indexed="9"/>
      <name val="Calibri"/>
      <family val="2"/>
      <scheme val="minor"/>
    </font>
    <font>
      <b/>
      <sz val="18"/>
      <color indexed="9"/>
      <name val="Calibri"/>
      <family val="2"/>
      <scheme val="minor"/>
    </font>
    <font>
      <sz val="11"/>
      <name val="Calibri"/>
      <family val="2"/>
    </font>
    <font>
      <sz val="14"/>
      <color indexed="9"/>
      <name val="Lucida Grande"/>
    </font>
    <font>
      <b/>
      <sz val="26"/>
      <name val="Calibri"/>
      <family val="2"/>
      <scheme val="minor"/>
    </font>
    <font>
      <b/>
      <sz val="20"/>
      <name val="Calibri"/>
      <family val="2"/>
      <scheme val="minor"/>
    </font>
    <font>
      <sz val="12"/>
      <name val="Calibri"/>
      <family val="2"/>
      <scheme val="minor"/>
    </font>
    <font>
      <sz val="14"/>
      <name val="Times New Roman Bold"/>
    </font>
    <font>
      <sz val="12"/>
      <name val="Times New Roman Bold"/>
    </font>
    <font>
      <b/>
      <sz val="18"/>
      <name val="Calibri"/>
      <family val="2"/>
      <scheme val="minor"/>
    </font>
    <font>
      <i/>
      <sz val="12"/>
      <name val="Calibri"/>
      <family val="2"/>
      <scheme val="minor"/>
    </font>
    <font>
      <b/>
      <sz val="19"/>
      <name val="Calibri"/>
      <family val="2"/>
      <scheme val="minor"/>
    </font>
    <font>
      <sz val="11"/>
      <name val="Lucida Grande"/>
    </font>
    <font>
      <sz val="10"/>
      <name val="Calibri"/>
      <family val="2"/>
      <scheme val="minor"/>
    </font>
    <font>
      <b/>
      <u/>
      <sz val="14"/>
      <color theme="1"/>
      <name val="Calibri"/>
      <family val="2"/>
      <scheme val="minor"/>
    </font>
    <font>
      <b/>
      <u/>
      <sz val="14"/>
      <name val="Calibri"/>
      <family val="2"/>
      <scheme val="minor"/>
    </font>
    <font>
      <b/>
      <sz val="11"/>
      <color rgb="FFFF0000"/>
      <name val="Calibri"/>
      <family val="2"/>
      <scheme val="minor"/>
    </font>
    <font>
      <b/>
      <sz val="10"/>
      <name val="Calibri"/>
      <family val="2"/>
      <scheme val="minor"/>
    </font>
    <font>
      <b/>
      <sz val="10"/>
      <color theme="0"/>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bgColor indexed="64"/>
      </patternFill>
    </fill>
    <fill>
      <patternFill patternType="solid">
        <fgColor theme="9" tint="0.39997558519241921"/>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49998474074526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1"/>
      </bottom>
      <diagonal/>
    </border>
    <border>
      <left style="thin">
        <color indexed="64"/>
      </left>
      <right/>
      <top style="thin">
        <color indexed="11"/>
      </top>
      <bottom style="thin">
        <color indexed="11"/>
      </bottom>
      <diagonal/>
    </border>
    <border>
      <left style="thin">
        <color indexed="64"/>
      </left>
      <right/>
      <top style="thin">
        <color indexed="11"/>
      </top>
      <bottom/>
      <diagonal/>
    </border>
    <border>
      <left style="medium">
        <color indexed="64"/>
      </left>
      <right/>
      <top style="medium">
        <color indexed="64"/>
      </top>
      <bottom style="thin">
        <color indexed="11"/>
      </bottom>
      <diagonal/>
    </border>
    <border>
      <left style="thin">
        <color indexed="64"/>
      </left>
      <right/>
      <top style="medium">
        <color indexed="64"/>
      </top>
      <bottom/>
      <diagonal/>
    </border>
    <border>
      <left style="medium">
        <color indexed="64"/>
      </left>
      <right style="medium">
        <color indexed="64"/>
      </right>
      <top style="thin">
        <color indexed="11"/>
      </top>
      <bottom style="thin">
        <color indexed="1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thin">
        <color indexed="9"/>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9"/>
      </top>
      <bottom/>
      <diagonal/>
    </border>
    <border>
      <left/>
      <right style="thin">
        <color indexed="64"/>
      </right>
      <top style="medium">
        <color indexed="64"/>
      </top>
      <bottom/>
      <diagonal/>
    </border>
    <border>
      <left style="medium">
        <color indexed="64"/>
      </left>
      <right style="medium">
        <color indexed="64"/>
      </right>
      <top style="thin">
        <color indexed="11"/>
      </top>
      <bottom/>
      <diagonal/>
    </border>
    <border>
      <left style="medium">
        <color indexed="64"/>
      </left>
      <right/>
      <top/>
      <bottom style="thin">
        <color indexed="64"/>
      </bottom>
      <diagonal/>
    </border>
  </borders>
  <cellStyleXfs count="1">
    <xf numFmtId="0" fontId="0" fillId="0" borderId="0"/>
  </cellStyleXfs>
  <cellXfs count="718">
    <xf numFmtId="0" fontId="0" fillId="0" borderId="0" xfId="0"/>
    <xf numFmtId="0" fontId="3" fillId="0" borderId="0" xfId="0" applyFont="1"/>
    <xf numFmtId="0" fontId="5" fillId="0" borderId="0" xfId="0" applyFont="1"/>
    <xf numFmtId="0" fontId="3" fillId="0" borderId="1" xfId="0" applyFont="1" applyBorder="1"/>
    <xf numFmtId="0" fontId="3" fillId="4" borderId="1" xfId="0" applyFont="1" applyFill="1" applyBorder="1" applyAlignment="1">
      <alignment horizontal="center"/>
    </xf>
    <xf numFmtId="0" fontId="2" fillId="2" borderId="1" xfId="0" applyFont="1" applyFill="1" applyBorder="1" applyAlignment="1">
      <alignment horizontal="center"/>
    </xf>
    <xf numFmtId="0" fontId="4" fillId="4" borderId="10" xfId="0" applyFont="1" applyFill="1" applyBorder="1" applyAlignment="1">
      <alignment horizontal="center"/>
    </xf>
    <xf numFmtId="0" fontId="0" fillId="0" borderId="0" xfId="0" applyFill="1"/>
    <xf numFmtId="0" fontId="4" fillId="7" borderId="1" xfId="0" applyFont="1" applyFill="1" applyBorder="1" applyAlignment="1">
      <alignment horizontal="center"/>
    </xf>
    <xf numFmtId="0" fontId="4" fillId="4" borderId="23" xfId="0" applyFont="1" applyFill="1" applyBorder="1" applyAlignment="1">
      <alignment horizontal="center"/>
    </xf>
    <xf numFmtId="0" fontId="3" fillId="2" borderId="14" xfId="0" applyFont="1" applyFill="1" applyBorder="1" applyAlignment="1">
      <alignment horizontal="center"/>
    </xf>
    <xf numFmtId="0" fontId="3" fillId="2" borderId="1" xfId="0" applyFont="1" applyFill="1" applyBorder="1" applyAlignment="1">
      <alignment horizontal="center"/>
    </xf>
    <xf numFmtId="0" fontId="3" fillId="2" borderId="19" xfId="0" applyFont="1" applyFill="1" applyBorder="1" applyAlignment="1">
      <alignment horizontal="center"/>
    </xf>
    <xf numFmtId="0" fontId="0" fillId="0" borderId="0" xfId="0" applyAlignment="1"/>
    <xf numFmtId="0" fontId="9" fillId="0" borderId="0" xfId="0" applyFont="1" applyAlignment="1"/>
    <xf numFmtId="0" fontId="3" fillId="0" borderId="1" xfId="0" applyFont="1" applyFill="1" applyBorder="1" applyAlignment="1">
      <alignment horizontal="center"/>
    </xf>
    <xf numFmtId="0" fontId="3" fillId="0" borderId="10" xfId="0" applyFont="1" applyBorder="1" applyAlignment="1">
      <alignment vertical="center" wrapText="1"/>
    </xf>
    <xf numFmtId="0" fontId="2" fillId="2" borderId="2" xfId="0" applyFont="1" applyFill="1" applyBorder="1" applyAlignment="1">
      <alignment horizontal="center"/>
    </xf>
    <xf numFmtId="0" fontId="0" fillId="4" borderId="10" xfId="0" applyFill="1" applyBorder="1" applyAlignment="1">
      <alignment horizontal="center"/>
    </xf>
    <xf numFmtId="0" fontId="1" fillId="0" borderId="0" xfId="0" applyFont="1" applyBorder="1" applyAlignment="1">
      <alignment wrapText="1"/>
    </xf>
    <xf numFmtId="0" fontId="4" fillId="4" borderId="1" xfId="0" applyFont="1" applyFill="1" applyBorder="1" applyAlignment="1">
      <alignment horizontal="center"/>
    </xf>
    <xf numFmtId="0" fontId="4" fillId="4" borderId="0" xfId="0" applyFont="1" applyFill="1" applyBorder="1" applyAlignment="1">
      <alignment horizontal="center"/>
    </xf>
    <xf numFmtId="0" fontId="3" fillId="12" borderId="1" xfId="0" applyFont="1" applyFill="1" applyBorder="1" applyAlignment="1">
      <alignment horizontal="center"/>
    </xf>
    <xf numFmtId="0" fontId="3" fillId="12" borderId="4" xfId="0" applyFont="1" applyFill="1" applyBorder="1" applyAlignment="1">
      <alignment horizontal="center"/>
    </xf>
    <xf numFmtId="0" fontId="3" fillId="12" borderId="3" xfId="0" applyFont="1" applyFill="1" applyBorder="1" applyAlignment="1">
      <alignment horizontal="center"/>
    </xf>
    <xf numFmtId="0" fontId="0" fillId="12" borderId="0" xfId="0" applyFill="1"/>
    <xf numFmtId="0" fontId="11" fillId="12" borderId="0" xfId="0" applyFont="1" applyFill="1"/>
    <xf numFmtId="0" fontId="0" fillId="3" borderId="0" xfId="0" applyFill="1"/>
    <xf numFmtId="0" fontId="4" fillId="8" borderId="0" xfId="0" applyFont="1" applyFill="1" applyBorder="1" applyAlignment="1">
      <alignment wrapText="1"/>
    </xf>
    <xf numFmtId="0" fontId="0" fillId="8" borderId="0" xfId="0" applyFill="1"/>
    <xf numFmtId="0" fontId="4" fillId="4" borderId="4" xfId="0" applyFont="1" applyFill="1" applyBorder="1" applyAlignment="1">
      <alignment horizontal="center"/>
    </xf>
    <xf numFmtId="0" fontId="3" fillId="12" borderId="6" xfId="0" applyFont="1" applyFill="1" applyBorder="1" applyAlignment="1">
      <alignment horizontal="center"/>
    </xf>
    <xf numFmtId="0" fontId="4" fillId="4" borderId="25" xfId="0" applyFont="1" applyFill="1" applyBorder="1" applyAlignment="1">
      <alignment horizontal="center"/>
    </xf>
    <xf numFmtId="0" fontId="11" fillId="10" borderId="0" xfId="0" applyFont="1" applyFill="1"/>
    <xf numFmtId="0" fontId="0" fillId="10" borderId="0" xfId="0" applyFill="1"/>
    <xf numFmtId="0" fontId="3" fillId="8" borderId="1" xfId="0" applyFont="1" applyFill="1" applyBorder="1" applyAlignment="1">
      <alignment horizontal="center"/>
    </xf>
    <xf numFmtId="0" fontId="0" fillId="4" borderId="0" xfId="0" applyFill="1"/>
    <xf numFmtId="0" fontId="0" fillId="4" borderId="0" xfId="0" applyFill="1" applyAlignment="1">
      <alignment horizontal="center"/>
    </xf>
    <xf numFmtId="0" fontId="0" fillId="4" borderId="1" xfId="0" applyFill="1" applyBorder="1" applyAlignment="1">
      <alignment horizontal="center"/>
    </xf>
    <xf numFmtId="0" fontId="4" fillId="8" borderId="4" xfId="0" applyFont="1" applyFill="1" applyBorder="1" applyAlignment="1">
      <alignment horizontal="center"/>
    </xf>
    <xf numFmtId="0" fontId="4" fillId="3" borderId="24" xfId="0" applyFont="1" applyFill="1" applyBorder="1" applyAlignment="1"/>
    <xf numFmtId="0" fontId="4" fillId="3" borderId="0" xfId="0" applyFont="1" applyFill="1" applyBorder="1" applyAlignment="1"/>
    <xf numFmtId="0" fontId="12" fillId="3" borderId="31" xfId="0" applyFont="1" applyFill="1" applyBorder="1" applyAlignment="1">
      <alignment wrapText="1"/>
    </xf>
    <xf numFmtId="9" fontId="4" fillId="4" borderId="1" xfId="0" applyNumberFormat="1" applyFont="1" applyFill="1" applyBorder="1" applyAlignment="1">
      <alignment horizontal="center"/>
    </xf>
    <xf numFmtId="164" fontId="3" fillId="4" borderId="1" xfId="0" applyNumberFormat="1" applyFont="1" applyFill="1" applyBorder="1" applyAlignment="1">
      <alignment horizontal="center"/>
    </xf>
    <xf numFmtId="0" fontId="14" fillId="13" borderId="0" xfId="0" applyFont="1" applyFill="1"/>
    <xf numFmtId="0" fontId="0" fillId="4" borderId="10" xfId="0" applyFill="1" applyBorder="1"/>
    <xf numFmtId="0" fontId="3" fillId="8" borderId="0" xfId="0" applyFont="1" applyFill="1" applyBorder="1" applyAlignment="1">
      <alignment horizontal="center"/>
    </xf>
    <xf numFmtId="0" fontId="4" fillId="8" borderId="0" xfId="0" applyFont="1" applyFill="1" applyBorder="1" applyAlignment="1">
      <alignment horizontal="center"/>
    </xf>
    <xf numFmtId="0" fontId="15" fillId="4" borderId="1" xfId="0" applyFont="1" applyFill="1" applyBorder="1" applyAlignment="1">
      <alignment horizontal="center"/>
    </xf>
    <xf numFmtId="1" fontId="3" fillId="2" borderId="1" xfId="0" applyNumberFormat="1" applyFont="1" applyFill="1" applyBorder="1" applyAlignment="1">
      <alignment horizontal="center"/>
    </xf>
    <xf numFmtId="0" fontId="3" fillId="0"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2" xfId="0" applyFont="1" applyFill="1" applyBorder="1" applyAlignment="1">
      <alignment horizontal="center"/>
    </xf>
    <xf numFmtId="0" fontId="4" fillId="0" borderId="40" xfId="0" applyFont="1" applyFill="1" applyBorder="1"/>
    <xf numFmtId="0" fontId="0" fillId="14" borderId="0" xfId="0" applyFill="1"/>
    <xf numFmtId="0" fontId="13" fillId="14" borderId="0" xfId="0" applyFont="1" applyFill="1"/>
    <xf numFmtId="0" fontId="8" fillId="9" borderId="0" xfId="0" applyFont="1" applyFill="1" applyProtection="1">
      <protection locked="0"/>
    </xf>
    <xf numFmtId="0" fontId="0" fillId="6" borderId="0" xfId="0" applyFill="1" applyProtection="1">
      <protection locked="0"/>
    </xf>
    <xf numFmtId="0" fontId="0" fillId="0" borderId="0" xfId="0" applyProtection="1">
      <protection locked="0"/>
    </xf>
    <xf numFmtId="0" fontId="11" fillId="10" borderId="0" xfId="0" applyFont="1" applyFill="1" applyProtection="1">
      <protection locked="0"/>
    </xf>
    <xf numFmtId="0" fontId="0" fillId="10" borderId="0" xfId="0" applyFill="1" applyProtection="1">
      <protection locked="0"/>
    </xf>
    <xf numFmtId="0" fontId="2" fillId="2" borderId="2" xfId="0" applyFont="1" applyFill="1" applyBorder="1" applyAlignment="1" applyProtection="1">
      <alignment horizontal="center"/>
      <protection locked="0"/>
    </xf>
    <xf numFmtId="0" fontId="4" fillId="0" borderId="0" xfId="0" applyFont="1" applyFill="1" applyProtection="1">
      <protection locked="0"/>
    </xf>
    <xf numFmtId="0" fontId="12" fillId="3" borderId="24" xfId="0" applyFont="1" applyFill="1" applyBorder="1" applyAlignment="1">
      <alignment wrapText="1"/>
    </xf>
    <xf numFmtId="0" fontId="12" fillId="3" borderId="0" xfId="0" applyFont="1" applyFill="1" applyBorder="1" applyAlignment="1">
      <alignment wrapText="1"/>
    </xf>
    <xf numFmtId="0" fontId="19" fillId="14" borderId="0" xfId="0" applyFont="1" applyFill="1"/>
    <xf numFmtId="0" fontId="3" fillId="14" borderId="0" xfId="0" applyFont="1" applyFill="1"/>
    <xf numFmtId="1" fontId="3" fillId="2" borderId="3" xfId="0" applyNumberFormat="1" applyFont="1" applyFill="1" applyBorder="1" applyAlignment="1">
      <alignment horizontal="center"/>
    </xf>
    <xf numFmtId="0" fontId="0" fillId="4" borderId="1" xfId="0" applyFill="1" applyBorder="1"/>
    <xf numFmtId="0" fontId="3" fillId="0" borderId="0" xfId="0" applyFont="1" applyBorder="1" applyAlignment="1">
      <alignment horizontal="center"/>
    </xf>
    <xf numFmtId="0" fontId="3" fillId="4" borderId="10" xfId="0" applyFont="1" applyFill="1" applyBorder="1" applyAlignment="1">
      <alignment horizontal="center" wrapText="1"/>
    </xf>
    <xf numFmtId="1" fontId="3" fillId="11" borderId="10" xfId="0" applyNumberFormat="1" applyFont="1" applyFill="1" applyBorder="1" applyAlignment="1">
      <alignment horizontal="center"/>
    </xf>
    <xf numFmtId="0" fontId="7" fillId="0" borderId="0" xfId="0" applyFont="1" applyFill="1" applyBorder="1" applyAlignment="1">
      <alignment wrapText="1"/>
    </xf>
    <xf numFmtId="0" fontId="3" fillId="0" borderId="0" xfId="0" applyFont="1" applyFill="1" applyBorder="1"/>
    <xf numFmtId="0" fontId="3" fillId="0" borderId="0" xfId="0" applyFont="1" applyFill="1"/>
    <xf numFmtId="0" fontId="3" fillId="0" borderId="7" xfId="0" applyFont="1" applyFill="1" applyBorder="1" applyAlignment="1">
      <alignment horizontal="center"/>
    </xf>
    <xf numFmtId="0" fontId="3" fillId="4" borderId="6" xfId="0" applyFont="1" applyFill="1" applyBorder="1" applyAlignment="1">
      <alignment horizontal="center"/>
    </xf>
    <xf numFmtId="0" fontId="3" fillId="0" borderId="10" xfId="0" applyFont="1" applyFill="1" applyBorder="1" applyAlignment="1">
      <alignment horizontal="center"/>
    </xf>
    <xf numFmtId="0" fontId="3" fillId="0" borderId="4" xfId="0" applyFont="1" applyBorder="1"/>
    <xf numFmtId="0" fontId="22" fillId="0" borderId="0" xfId="0" applyFont="1"/>
    <xf numFmtId="0" fontId="15" fillId="4" borderId="6" xfId="0" applyFont="1" applyFill="1" applyBorder="1" applyAlignment="1">
      <alignment horizontal="center"/>
    </xf>
    <xf numFmtId="0" fontId="15" fillId="4" borderId="3" xfId="0" applyFont="1" applyFill="1" applyBorder="1" applyAlignment="1">
      <alignment horizontal="center"/>
    </xf>
    <xf numFmtId="0" fontId="10" fillId="0" borderId="0" xfId="0" applyFont="1" applyBorder="1" applyAlignment="1">
      <alignment horizontal="center" wrapText="1"/>
    </xf>
    <xf numFmtId="0" fontId="3" fillId="0" borderId="0" xfId="0" applyFont="1" applyBorder="1" applyAlignment="1">
      <alignment wrapText="1"/>
    </xf>
    <xf numFmtId="0" fontId="10" fillId="0" borderId="0" xfId="0" applyFont="1" applyBorder="1" applyAlignment="1">
      <alignment wrapText="1"/>
    </xf>
    <xf numFmtId="0" fontId="0" fillId="0" borderId="0" xfId="0" applyFill="1" applyBorder="1"/>
    <xf numFmtId="0" fontId="24"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9" fontId="25"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9" fontId="26" fillId="0" borderId="0" xfId="0" applyNumberFormat="1" applyFont="1" applyFill="1" applyBorder="1" applyAlignment="1">
      <alignment horizontal="center" vertical="center"/>
    </xf>
    <xf numFmtId="0" fontId="0" fillId="15" borderId="0" xfId="0" applyFill="1" applyBorder="1"/>
    <xf numFmtId="0" fontId="3" fillId="0" borderId="1" xfId="0" applyFont="1" applyBorder="1" applyAlignment="1">
      <alignment horizontal="left"/>
    </xf>
    <xf numFmtId="0" fontId="4" fillId="4" borderId="6" xfId="0" applyFont="1" applyFill="1" applyBorder="1" applyAlignment="1">
      <alignment horizontal="center"/>
    </xf>
    <xf numFmtId="0" fontId="27" fillId="0" borderId="0" xfId="0" applyFont="1"/>
    <xf numFmtId="0" fontId="28" fillId="0" borderId="0" xfId="0" applyFont="1" applyFill="1" applyBorder="1"/>
    <xf numFmtId="0" fontId="4" fillId="4" borderId="41" xfId="0" applyFont="1" applyFill="1" applyBorder="1" applyAlignment="1">
      <alignment horizontal="center" wrapText="1"/>
    </xf>
    <xf numFmtId="0" fontId="4" fillId="4" borderId="24" xfId="0" applyFont="1" applyFill="1" applyBorder="1" applyAlignment="1">
      <alignment horizontal="center" wrapText="1"/>
    </xf>
    <xf numFmtId="0" fontId="16" fillId="0" borderId="45" xfId="0" applyFont="1" applyFill="1" applyBorder="1" applyAlignment="1">
      <alignment horizontal="center"/>
    </xf>
    <xf numFmtId="0" fontId="0" fillId="0" borderId="0" xfId="0" applyFill="1" applyBorder="1" applyAlignment="1">
      <alignment horizontal="center"/>
    </xf>
    <xf numFmtId="0" fontId="6" fillId="8" borderId="0" xfId="0" applyFont="1" applyFill="1" applyBorder="1" applyAlignment="1">
      <alignment horizontal="center"/>
    </xf>
    <xf numFmtId="17" fontId="6" fillId="8" borderId="0" xfId="0" applyNumberFormat="1" applyFont="1" applyFill="1" applyBorder="1" applyAlignment="1">
      <alignment horizontal="center"/>
    </xf>
    <xf numFmtId="0" fontId="4" fillId="7" borderId="6" xfId="0" applyFont="1" applyFill="1" applyBorder="1" applyAlignment="1">
      <alignment horizontal="center"/>
    </xf>
    <xf numFmtId="0" fontId="6" fillId="8" borderId="8" xfId="0" applyFont="1" applyFill="1" applyBorder="1" applyAlignment="1">
      <alignment horizontal="center"/>
    </xf>
    <xf numFmtId="0" fontId="21" fillId="4" borderId="1" xfId="0" applyFont="1" applyFill="1" applyBorder="1" applyAlignment="1">
      <alignment horizontal="center"/>
    </xf>
    <xf numFmtId="9" fontId="0" fillId="10" borderId="0" xfId="0" applyNumberFormat="1" applyFill="1" applyBorder="1" applyAlignment="1">
      <alignment horizontal="center"/>
    </xf>
    <xf numFmtId="0" fontId="0" fillId="10" borderId="0" xfId="0" applyFill="1" applyBorder="1"/>
    <xf numFmtId="0" fontId="4" fillId="0" borderId="0" xfId="0" applyFont="1" applyFill="1" applyBorder="1" applyAlignment="1">
      <alignment horizontal="center"/>
    </xf>
    <xf numFmtId="0" fontId="10" fillId="0" borderId="0" xfId="0" applyFont="1" applyFill="1" applyBorder="1" applyAlignment="1">
      <alignment horizontal="center" wrapText="1"/>
    </xf>
    <xf numFmtId="0" fontId="2" fillId="6" borderId="10" xfId="0" applyFont="1" applyFill="1" applyBorder="1" applyAlignment="1">
      <alignment horizontal="center" wrapText="1"/>
    </xf>
    <xf numFmtId="0" fontId="2" fillId="4" borderId="29" xfId="0" applyFont="1" applyFill="1" applyBorder="1" applyAlignment="1">
      <alignment horizontal="center" wrapText="1"/>
    </xf>
    <xf numFmtId="0" fontId="2" fillId="4" borderId="1" xfId="0" applyFont="1" applyFill="1" applyBorder="1" applyAlignment="1">
      <alignment horizontal="center"/>
    </xf>
    <xf numFmtId="0" fontId="2" fillId="4" borderId="10" xfId="0" applyFont="1" applyFill="1" applyBorder="1" applyAlignment="1">
      <alignment horizontal="center" wrapText="1"/>
    </xf>
    <xf numFmtId="0" fontId="8" fillId="0" borderId="0" xfId="0" applyFont="1" applyFill="1"/>
    <xf numFmtId="0" fontId="11" fillId="0" borderId="0" xfId="0" applyFont="1" applyFill="1"/>
    <xf numFmtId="0" fontId="22" fillId="0" borderId="0" xfId="0" applyFont="1" applyFill="1"/>
    <xf numFmtId="0" fontId="2" fillId="0" borderId="10" xfId="0" applyFont="1" applyFill="1" applyBorder="1" applyAlignment="1">
      <alignment wrapText="1"/>
    </xf>
    <xf numFmtId="0" fontId="0" fillId="0" borderId="1" xfId="0" applyFill="1" applyBorder="1"/>
    <xf numFmtId="0" fontId="4" fillId="4" borderId="21" xfId="0" applyFont="1" applyFill="1" applyBorder="1" applyAlignment="1">
      <alignment horizontal="center"/>
    </xf>
    <xf numFmtId="0" fontId="7" fillId="0" borderId="0" xfId="0" applyFont="1" applyFill="1" applyBorder="1" applyAlignment="1">
      <alignment horizontal="center"/>
    </xf>
    <xf numFmtId="0" fontId="2" fillId="2" borderId="10" xfId="0" applyFont="1" applyFill="1" applyBorder="1" applyAlignment="1">
      <alignment horizontal="center"/>
    </xf>
    <xf numFmtId="0" fontId="0" fillId="0" borderId="0" xfId="0" applyFont="1" applyFill="1" applyBorder="1" applyAlignment="1">
      <alignment wrapText="1"/>
    </xf>
    <xf numFmtId="0" fontId="3" fillId="0" borderId="0" xfId="0" applyFont="1" applyFill="1" applyBorder="1" applyAlignment="1">
      <alignment horizontal="center" wrapText="1"/>
    </xf>
    <xf numFmtId="0" fontId="10" fillId="0" borderId="0" xfId="0" applyFont="1" applyFill="1" applyBorder="1" applyAlignment="1">
      <alignment wrapText="1"/>
    </xf>
    <xf numFmtId="0" fontId="3" fillId="0" borderId="4" xfId="0" applyFont="1" applyFill="1" applyBorder="1" applyAlignment="1">
      <alignment horizontal="center"/>
    </xf>
    <xf numFmtId="0" fontId="6" fillId="12" borderId="51" xfId="0" applyFont="1" applyFill="1" applyBorder="1" applyAlignment="1">
      <alignment horizontal="center"/>
    </xf>
    <xf numFmtId="0" fontId="6" fillId="12" borderId="37" xfId="0" applyFont="1" applyFill="1" applyBorder="1" applyAlignment="1">
      <alignment horizontal="center"/>
    </xf>
    <xf numFmtId="0" fontId="6" fillId="12" borderId="52" xfId="0" applyFont="1" applyFill="1" applyBorder="1" applyAlignment="1">
      <alignment horizontal="center"/>
    </xf>
    <xf numFmtId="0" fontId="6" fillId="5" borderId="51" xfId="0" applyFont="1" applyFill="1" applyBorder="1" applyAlignment="1">
      <alignment horizontal="center"/>
    </xf>
    <xf numFmtId="0" fontId="6" fillId="5" borderId="37" xfId="0" applyFont="1" applyFill="1" applyBorder="1" applyAlignment="1">
      <alignment horizontal="center"/>
    </xf>
    <xf numFmtId="0" fontId="6" fillId="5" borderId="52" xfId="0" applyFont="1" applyFill="1" applyBorder="1" applyAlignment="1">
      <alignment horizontal="center"/>
    </xf>
    <xf numFmtId="0" fontId="2" fillId="4" borderId="10" xfId="0" applyFont="1" applyFill="1" applyBorder="1" applyAlignment="1">
      <alignment horizontal="center"/>
    </xf>
    <xf numFmtId="0" fontId="2" fillId="0" borderId="53" xfId="0" applyFont="1" applyFill="1" applyBorder="1" applyAlignment="1">
      <alignment horizontal="center"/>
    </xf>
    <xf numFmtId="0" fontId="23" fillId="10" borderId="22" xfId="0" applyFont="1" applyFill="1" applyBorder="1" applyAlignment="1">
      <alignment horizontal="center"/>
    </xf>
    <xf numFmtId="0" fontId="30" fillId="10" borderId="0" xfId="0" applyFont="1" applyFill="1" applyBorder="1" applyAlignment="1">
      <alignment horizontal="left"/>
    </xf>
    <xf numFmtId="0" fontId="23" fillId="10" borderId="41" xfId="0" applyFont="1" applyFill="1" applyBorder="1" applyAlignment="1">
      <alignment horizontal="center"/>
    </xf>
    <xf numFmtId="0" fontId="23" fillId="10" borderId="24" xfId="0" applyFont="1" applyFill="1" applyBorder="1" applyAlignment="1">
      <alignment horizontal="center"/>
    </xf>
    <xf numFmtId="0" fontId="0" fillId="10" borderId="24" xfId="0" applyFill="1" applyBorder="1"/>
    <xf numFmtId="0" fontId="2" fillId="10" borderId="0" xfId="0" applyFont="1" applyFill="1" applyBorder="1"/>
    <xf numFmtId="0" fontId="0" fillId="10" borderId="26" xfId="0" applyFill="1" applyBorder="1"/>
    <xf numFmtId="0" fontId="0" fillId="10" borderId="42" xfId="0" applyFill="1" applyBorder="1"/>
    <xf numFmtId="0" fontId="0" fillId="10" borderId="25" xfId="0" applyFill="1" applyBorder="1"/>
    <xf numFmtId="0" fontId="23" fillId="10" borderId="0" xfId="0" applyFont="1" applyFill="1" applyBorder="1" applyAlignment="1">
      <alignment horizontal="center"/>
    </xf>
    <xf numFmtId="0" fontId="8" fillId="10" borderId="0" xfId="0" applyFont="1" applyFill="1" applyBorder="1" applyAlignment="1">
      <alignment horizontal="center"/>
    </xf>
    <xf numFmtId="1" fontId="0" fillId="10" borderId="0" xfId="0" applyNumberFormat="1" applyFill="1" applyBorder="1" applyAlignment="1">
      <alignment horizontal="center"/>
    </xf>
    <xf numFmtId="0" fontId="0" fillId="10" borderId="0" xfId="0" applyFill="1" applyBorder="1" applyAlignment="1">
      <alignment horizontal="center"/>
    </xf>
    <xf numFmtId="0" fontId="0" fillId="10" borderId="0" xfId="0" applyFill="1" applyAlignment="1">
      <alignment horizontal="center"/>
    </xf>
    <xf numFmtId="0" fontId="0" fillId="10" borderId="27" xfId="0" applyFill="1" applyBorder="1"/>
    <xf numFmtId="0" fontId="23" fillId="10" borderId="23" xfId="0" applyFont="1" applyFill="1" applyBorder="1" applyAlignment="1">
      <alignment horizontal="center"/>
    </xf>
    <xf numFmtId="0" fontId="23" fillId="10" borderId="25" xfId="0" applyFont="1" applyFill="1" applyBorder="1" applyAlignment="1">
      <alignment horizontal="center"/>
    </xf>
    <xf numFmtId="0" fontId="0" fillId="2" borderId="0" xfId="0" applyFill="1"/>
    <xf numFmtId="0" fontId="3" fillId="16" borderId="1" xfId="0" applyFont="1" applyFill="1" applyBorder="1" applyAlignment="1">
      <alignment horizontal="center"/>
    </xf>
    <xf numFmtId="0" fontId="4" fillId="2" borderId="10" xfId="0" applyFont="1" applyFill="1" applyBorder="1" applyAlignment="1">
      <alignment horizontal="center"/>
    </xf>
    <xf numFmtId="1" fontId="3" fillId="2" borderId="19" xfId="0" applyNumberFormat="1" applyFont="1" applyFill="1" applyBorder="1" applyAlignment="1">
      <alignment horizontal="center"/>
    </xf>
    <xf numFmtId="1" fontId="3" fillId="2" borderId="2" xfId="0" applyNumberFormat="1" applyFont="1" applyFill="1" applyBorder="1" applyAlignment="1">
      <alignment horizontal="center"/>
    </xf>
    <xf numFmtId="0" fontId="3" fillId="0" borderId="10" xfId="0" applyFont="1" applyBorder="1"/>
    <xf numFmtId="1" fontId="3" fillId="2" borderId="11" xfId="0" applyNumberFormat="1" applyFont="1" applyFill="1" applyBorder="1" applyAlignment="1">
      <alignment horizontal="center"/>
    </xf>
    <xf numFmtId="0" fontId="3" fillId="0" borderId="10" xfId="0" applyFont="1" applyBorder="1" applyAlignment="1">
      <alignment wrapText="1"/>
    </xf>
    <xf numFmtId="1" fontId="3" fillId="2" borderId="38" xfId="0" applyNumberFormat="1" applyFont="1" applyFill="1" applyBorder="1" applyAlignment="1">
      <alignment horizontal="center"/>
    </xf>
    <xf numFmtId="0" fontId="3" fillId="0" borderId="10" xfId="0" applyFont="1" applyBorder="1" applyAlignment="1">
      <alignment vertical="center"/>
    </xf>
    <xf numFmtId="0" fontId="3" fillId="4" borderId="14" xfId="0" applyFont="1" applyFill="1" applyBorder="1" applyAlignment="1">
      <alignment horizontal="center"/>
    </xf>
    <xf numFmtId="0" fontId="18" fillId="4" borderId="1" xfId="0" applyFont="1" applyFill="1" applyBorder="1" applyAlignment="1">
      <alignment horizontal="center"/>
    </xf>
    <xf numFmtId="1" fontId="18" fillId="4" borderId="1" xfId="0" applyNumberFormat="1" applyFont="1" applyFill="1" applyBorder="1" applyAlignment="1">
      <alignment horizontal="center"/>
    </xf>
    <xf numFmtId="0" fontId="3" fillId="2" borderId="13" xfId="0" applyFont="1" applyFill="1" applyBorder="1" applyAlignment="1">
      <alignment horizontal="center"/>
    </xf>
    <xf numFmtId="0" fontId="3" fillId="2" borderId="16" xfId="0" applyFont="1" applyFill="1" applyBorder="1" applyAlignment="1">
      <alignment horizontal="center"/>
    </xf>
    <xf numFmtId="0" fontId="3" fillId="2" borderId="18" xfId="0" applyFont="1" applyFill="1" applyBorder="1" applyAlignment="1">
      <alignment horizontal="center"/>
    </xf>
    <xf numFmtId="0" fontId="3" fillId="0" borderId="34" xfId="0" applyFont="1" applyBorder="1"/>
    <xf numFmtId="0" fontId="32" fillId="0" borderId="34" xfId="0" applyFont="1" applyBorder="1" applyAlignment="1">
      <alignment wrapText="1"/>
    </xf>
    <xf numFmtId="0" fontId="3" fillId="0" borderId="34" xfId="0" applyFont="1" applyBorder="1" applyAlignment="1">
      <alignment vertical="center"/>
    </xf>
    <xf numFmtId="164" fontId="4" fillId="4" borderId="1" xfId="0" applyNumberFormat="1" applyFont="1" applyFill="1" applyBorder="1" applyAlignment="1">
      <alignment horizontal="center"/>
    </xf>
    <xf numFmtId="164" fontId="15" fillId="4" borderId="1" xfId="0" applyNumberFormat="1" applyFont="1" applyFill="1" applyBorder="1" applyAlignment="1">
      <alignment horizontal="center"/>
    </xf>
    <xf numFmtId="0" fontId="7" fillId="0" borderId="10" xfId="0" applyFont="1" applyFill="1" applyBorder="1" applyAlignment="1">
      <alignment wrapText="1"/>
    </xf>
    <xf numFmtId="0" fontId="3" fillId="16" borderId="6" xfId="0" applyFont="1" applyFill="1" applyBorder="1" applyAlignment="1">
      <alignment horizontal="center"/>
    </xf>
    <xf numFmtId="0" fontId="6" fillId="16" borderId="14" xfId="0" applyFont="1" applyFill="1" applyBorder="1" applyAlignment="1">
      <alignment horizontal="center"/>
    </xf>
    <xf numFmtId="0" fontId="3" fillId="16" borderId="4" xfId="0" applyFont="1" applyFill="1" applyBorder="1" applyAlignment="1">
      <alignment horizontal="center"/>
    </xf>
    <xf numFmtId="0" fontId="3" fillId="16" borderId="3" xfId="0" applyFont="1" applyFill="1" applyBorder="1" applyAlignment="1">
      <alignment horizontal="center"/>
    </xf>
    <xf numFmtId="17" fontId="6" fillId="16" borderId="15" xfId="0" applyNumberFormat="1" applyFont="1" applyFill="1" applyBorder="1" applyAlignment="1">
      <alignment horizontal="center"/>
    </xf>
    <xf numFmtId="0" fontId="3" fillId="16" borderId="16" xfId="0" applyFont="1" applyFill="1" applyBorder="1" applyAlignment="1">
      <alignment horizontal="center"/>
    </xf>
    <xf numFmtId="0" fontId="3" fillId="16" borderId="18" xfId="0" applyFont="1" applyFill="1" applyBorder="1" applyAlignment="1">
      <alignment horizontal="center"/>
    </xf>
    <xf numFmtId="0" fontId="3" fillId="16" borderId="19" xfId="0" applyFont="1" applyFill="1" applyBorder="1" applyAlignment="1">
      <alignment horizontal="center"/>
    </xf>
    <xf numFmtId="17" fontId="6" fillId="16" borderId="30" xfId="0" applyNumberFormat="1" applyFont="1" applyFill="1" applyBorder="1" applyAlignment="1">
      <alignment horizontal="center"/>
    </xf>
    <xf numFmtId="0" fontId="3" fillId="16" borderId="47" xfId="0" applyFont="1" applyFill="1" applyBorder="1" applyAlignment="1">
      <alignment horizontal="center"/>
    </xf>
    <xf numFmtId="0" fontId="3" fillId="16" borderId="49" xfId="0" applyFont="1" applyFill="1" applyBorder="1" applyAlignment="1">
      <alignment horizontal="center"/>
    </xf>
    <xf numFmtId="0" fontId="3" fillId="16" borderId="40" xfId="0" applyFont="1" applyFill="1" applyBorder="1" applyAlignment="1">
      <alignment horizontal="center"/>
    </xf>
    <xf numFmtId="0" fontId="4" fillId="0" borderId="7" xfId="0" applyFont="1" applyFill="1" applyBorder="1" applyAlignment="1"/>
    <xf numFmtId="0" fontId="15" fillId="4" borderId="32" xfId="0" applyFont="1" applyFill="1" applyBorder="1" applyAlignment="1">
      <alignment horizontal="center"/>
    </xf>
    <xf numFmtId="0" fontId="2" fillId="0" borderId="28" xfId="0" applyFont="1" applyFill="1" applyBorder="1" applyAlignment="1">
      <alignment wrapText="1"/>
    </xf>
    <xf numFmtId="0" fontId="34" fillId="0" borderId="0" xfId="0" applyFont="1"/>
    <xf numFmtId="0" fontId="2" fillId="10" borderId="0" xfId="0" applyFont="1" applyFill="1"/>
    <xf numFmtId="0" fontId="4" fillId="0" borderId="1" xfId="0" applyFont="1" applyFill="1" applyBorder="1" applyAlignment="1">
      <alignment wrapText="1"/>
    </xf>
    <xf numFmtId="0" fontId="4" fillId="0" borderId="44" xfId="0" applyFont="1" applyFill="1" applyBorder="1" applyAlignment="1">
      <alignment wrapText="1"/>
    </xf>
    <xf numFmtId="0" fontId="4" fillId="0" borderId="13" xfId="0" applyFont="1" applyFill="1" applyBorder="1" applyAlignment="1">
      <alignment wrapText="1"/>
    </xf>
    <xf numFmtId="0" fontId="4" fillId="0" borderId="16" xfId="0" applyFont="1" applyFill="1" applyBorder="1" applyAlignment="1">
      <alignment wrapText="1"/>
    </xf>
    <xf numFmtId="0" fontId="4" fillId="0" borderId="18" xfId="0" applyFont="1" applyFill="1" applyBorder="1" applyAlignment="1">
      <alignment wrapText="1"/>
    </xf>
    <xf numFmtId="0" fontId="4" fillId="0" borderId="2" xfId="0" applyFont="1" applyFill="1" applyBorder="1" applyAlignment="1">
      <alignment wrapText="1"/>
    </xf>
    <xf numFmtId="0" fontId="4" fillId="0" borderId="10" xfId="0" applyFont="1" applyFill="1" applyBorder="1" applyAlignment="1">
      <alignment wrapText="1"/>
    </xf>
    <xf numFmtId="0" fontId="4" fillId="2" borderId="1" xfId="0" applyFont="1" applyFill="1" applyBorder="1" applyAlignment="1">
      <alignment horizontal="center" wrapText="1"/>
    </xf>
    <xf numFmtId="0" fontId="7" fillId="8" borderId="1" xfId="0" applyFont="1" applyFill="1" applyBorder="1" applyAlignment="1">
      <alignment wrapText="1"/>
    </xf>
    <xf numFmtId="0" fontId="7" fillId="8" borderId="24" xfId="0" applyFont="1" applyFill="1" applyBorder="1" applyAlignment="1">
      <alignment wrapText="1"/>
    </xf>
    <xf numFmtId="0" fontId="7" fillId="8" borderId="44" xfId="0" applyFont="1" applyFill="1" applyBorder="1" applyAlignment="1">
      <alignment wrapText="1"/>
    </xf>
    <xf numFmtId="0" fontId="7" fillId="8" borderId="44" xfId="0" applyFont="1" applyFill="1" applyBorder="1"/>
    <xf numFmtId="0" fontId="7" fillId="8" borderId="2" xfId="0" applyFont="1" applyFill="1" applyBorder="1" applyAlignment="1">
      <alignment wrapText="1"/>
    </xf>
    <xf numFmtId="0" fontId="0" fillId="4" borderId="6" xfId="0" applyFill="1" applyBorder="1"/>
    <xf numFmtId="0" fontId="7" fillId="8" borderId="43" xfId="0" applyFont="1" applyFill="1" applyBorder="1" applyAlignment="1">
      <alignment wrapText="1"/>
    </xf>
    <xf numFmtId="0" fontId="6" fillId="16" borderId="13" xfId="0" applyFont="1" applyFill="1" applyBorder="1" applyAlignment="1" applyProtection="1">
      <alignment horizontal="center"/>
      <protection locked="0"/>
    </xf>
    <xf numFmtId="0" fontId="6" fillId="16" borderId="14" xfId="0" applyFont="1" applyFill="1" applyBorder="1" applyAlignment="1" applyProtection="1">
      <alignment horizontal="center"/>
      <protection locked="0"/>
    </xf>
    <xf numFmtId="17" fontId="6" fillId="16" borderId="15" xfId="0" applyNumberFormat="1" applyFont="1" applyFill="1" applyBorder="1" applyAlignment="1" applyProtection="1">
      <alignment horizontal="center"/>
      <protection locked="0"/>
    </xf>
    <xf numFmtId="0" fontId="6" fillId="16" borderId="36" xfId="0" applyFont="1" applyFill="1" applyBorder="1" applyAlignment="1" applyProtection="1">
      <alignment horizontal="center"/>
      <protection locked="0"/>
    </xf>
    <xf numFmtId="0" fontId="6" fillId="16" borderId="15" xfId="0" applyFont="1" applyFill="1" applyBorder="1" applyAlignment="1" applyProtection="1">
      <alignment horizontal="center"/>
      <protection locked="0"/>
    </xf>
    <xf numFmtId="0" fontId="7" fillId="0" borderId="2" xfId="0" applyFont="1" applyBorder="1"/>
    <xf numFmtId="0" fontId="7" fillId="0" borderId="2" xfId="0" applyFont="1" applyFill="1" applyBorder="1"/>
    <xf numFmtId="0" fontId="7" fillId="0" borderId="8" xfId="0" applyFont="1" applyBorder="1" applyAlignment="1">
      <alignment wrapText="1"/>
    </xf>
    <xf numFmtId="0" fontId="7" fillId="0" borderId="2" xfId="0" applyFont="1" applyBorder="1" applyAlignment="1">
      <alignment wrapText="1"/>
    </xf>
    <xf numFmtId="0" fontId="0" fillId="8" borderId="0" xfId="0" applyFill="1" applyBorder="1"/>
    <xf numFmtId="9" fontId="4" fillId="4" borderId="10" xfId="0" applyNumberFormat="1" applyFont="1" applyFill="1" applyBorder="1" applyAlignment="1">
      <alignment horizontal="center"/>
    </xf>
    <xf numFmtId="0" fontId="2" fillId="0" borderId="0" xfId="0" applyFont="1" applyFill="1" applyBorder="1"/>
    <xf numFmtId="0" fontId="8" fillId="2" borderId="10" xfId="0" applyFont="1" applyFill="1" applyBorder="1" applyAlignment="1">
      <alignment horizontal="center"/>
    </xf>
    <xf numFmtId="0" fontId="4" fillId="2" borderId="0" xfId="0" applyFont="1" applyFill="1" applyBorder="1" applyAlignment="1">
      <alignment wrapText="1"/>
    </xf>
    <xf numFmtId="0" fontId="2" fillId="0" borderId="32" xfId="0" applyFont="1" applyFill="1" applyBorder="1" applyAlignment="1">
      <alignment wrapText="1"/>
    </xf>
    <xf numFmtId="0" fontId="3" fillId="12" borderId="54" xfId="0" applyFont="1" applyFill="1" applyBorder="1" applyAlignment="1">
      <alignment horizontal="center"/>
    </xf>
    <xf numFmtId="0" fontId="3" fillId="12" borderId="53" xfId="0" applyFont="1" applyFill="1" applyBorder="1" applyAlignment="1">
      <alignment horizontal="center"/>
    </xf>
    <xf numFmtId="0" fontId="3" fillId="12" borderId="55" xfId="0" applyFont="1" applyFill="1" applyBorder="1" applyAlignment="1">
      <alignment horizontal="center"/>
    </xf>
    <xf numFmtId="0" fontId="3" fillId="12" borderId="16" xfId="0" applyFont="1" applyFill="1" applyBorder="1" applyAlignment="1">
      <alignment horizontal="center"/>
    </xf>
    <xf numFmtId="0" fontId="3" fillId="12" borderId="17" xfId="0" applyFont="1" applyFill="1" applyBorder="1" applyAlignment="1">
      <alignment horizontal="center"/>
    </xf>
    <xf numFmtId="0" fontId="3" fillId="12" borderId="18" xfId="0" applyFont="1" applyFill="1" applyBorder="1" applyAlignment="1">
      <alignment horizontal="center"/>
    </xf>
    <xf numFmtId="0" fontId="3" fillId="12" borderId="19" xfId="0" applyFont="1" applyFill="1" applyBorder="1" applyAlignment="1">
      <alignment horizontal="center"/>
    </xf>
    <xf numFmtId="0" fontId="3" fillId="12" borderId="20" xfId="0" applyFont="1" applyFill="1" applyBorder="1" applyAlignment="1">
      <alignment horizontal="center"/>
    </xf>
    <xf numFmtId="0" fontId="6" fillId="16" borderId="51" xfId="0" applyFont="1" applyFill="1" applyBorder="1" applyAlignment="1">
      <alignment horizontal="center"/>
    </xf>
    <xf numFmtId="0" fontId="6" fillId="16" borderId="37" xfId="0" applyFont="1" applyFill="1" applyBorder="1" applyAlignment="1">
      <alignment horizontal="center"/>
    </xf>
    <xf numFmtId="17" fontId="6" fillId="16" borderId="52" xfId="0" applyNumberFormat="1" applyFont="1" applyFill="1" applyBorder="1" applyAlignment="1">
      <alignment horizontal="center"/>
    </xf>
    <xf numFmtId="0" fontId="6" fillId="12" borderId="36" xfId="0" applyFont="1" applyFill="1" applyBorder="1" applyAlignment="1">
      <alignment horizontal="center"/>
    </xf>
    <xf numFmtId="0" fontId="6" fillId="12" borderId="14" xfId="0" applyFont="1" applyFill="1" applyBorder="1" applyAlignment="1">
      <alignment horizontal="center"/>
    </xf>
    <xf numFmtId="0" fontId="6" fillId="12" borderId="15" xfId="0" applyFont="1" applyFill="1" applyBorder="1" applyAlignment="1">
      <alignment horizontal="center"/>
    </xf>
    <xf numFmtId="0" fontId="3" fillId="12" borderId="12" xfId="0" applyFont="1" applyFill="1" applyBorder="1" applyAlignment="1">
      <alignment horizontal="center"/>
    </xf>
    <xf numFmtId="0" fontId="6" fillId="12" borderId="36" xfId="0" applyFont="1" applyFill="1" applyBorder="1" applyAlignment="1" applyProtection="1">
      <alignment horizontal="center"/>
      <protection locked="0"/>
    </xf>
    <xf numFmtId="0" fontId="6" fillId="12" borderId="14" xfId="0" applyFont="1" applyFill="1" applyBorder="1" applyAlignment="1" applyProtection="1">
      <alignment horizontal="center"/>
      <protection locked="0"/>
    </xf>
    <xf numFmtId="0" fontId="6" fillId="12" borderId="15" xfId="0" applyFont="1" applyFill="1" applyBorder="1" applyAlignment="1" applyProtection="1">
      <alignment horizontal="center"/>
      <protection locked="0"/>
    </xf>
    <xf numFmtId="0" fontId="0" fillId="0" borderId="0" xfId="0" applyAlignment="1">
      <alignment horizontal="center"/>
    </xf>
    <xf numFmtId="0" fontId="4" fillId="2" borderId="2" xfId="0" applyFont="1" applyFill="1" applyBorder="1" applyAlignment="1">
      <alignment horizontal="center" wrapText="1"/>
    </xf>
    <xf numFmtId="0" fontId="4" fillId="2" borderId="1" xfId="0" applyFont="1" applyFill="1" applyBorder="1" applyAlignment="1">
      <alignment horizontal="center"/>
    </xf>
    <xf numFmtId="0" fontId="3" fillId="2" borderId="4" xfId="0" applyFont="1" applyFill="1" applyBorder="1" applyAlignment="1">
      <alignment horizontal="center"/>
    </xf>
    <xf numFmtId="0" fontId="7" fillId="4" borderId="25" xfId="0" applyFont="1" applyFill="1" applyBorder="1" applyAlignment="1">
      <alignment horizontal="center"/>
    </xf>
    <xf numFmtId="0" fontId="4" fillId="0" borderId="10" xfId="0" applyFont="1" applyBorder="1" applyAlignment="1">
      <alignment wrapText="1"/>
    </xf>
    <xf numFmtId="0" fontId="3" fillId="5" borderId="0" xfId="0" applyFont="1" applyFill="1"/>
    <xf numFmtId="0" fontId="0" fillId="5" borderId="0" xfId="0" applyFill="1"/>
    <xf numFmtId="0" fontId="4" fillId="5" borderId="0" xfId="0" applyFont="1" applyFill="1" applyBorder="1" applyAlignment="1">
      <alignment wrapText="1"/>
    </xf>
    <xf numFmtId="0" fontId="3" fillId="5" borderId="0" xfId="0" applyFont="1" applyFill="1" applyBorder="1" applyAlignment="1">
      <alignment horizontal="center"/>
    </xf>
    <xf numFmtId="0" fontId="18" fillId="5" borderId="0" xfId="0" applyFont="1" applyFill="1" applyBorder="1" applyAlignment="1">
      <alignment horizontal="center"/>
    </xf>
    <xf numFmtId="1" fontId="3" fillId="5" borderId="0" xfId="0" applyNumberFormat="1" applyFont="1" applyFill="1" applyBorder="1" applyAlignment="1">
      <alignment horizontal="center"/>
    </xf>
    <xf numFmtId="0" fontId="0" fillId="5" borderId="0" xfId="0" applyFill="1" applyBorder="1" applyAlignment="1">
      <alignment horizontal="center"/>
    </xf>
    <xf numFmtId="0" fontId="27" fillId="2" borderId="10" xfId="0" applyFont="1" applyFill="1" applyBorder="1" applyAlignment="1">
      <alignment horizontal="right"/>
    </xf>
    <xf numFmtId="0" fontId="2" fillId="5" borderId="0" xfId="0" applyFont="1" applyFill="1"/>
    <xf numFmtId="0" fontId="1" fillId="0" borderId="0" xfId="0" applyFont="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xf>
    <xf numFmtId="0" fontId="1" fillId="0" borderId="1" xfId="0" applyFont="1" applyBorder="1" applyAlignment="1">
      <alignment horizontal="left"/>
    </xf>
    <xf numFmtId="0" fontId="36" fillId="0" borderId="1" xfId="0" applyFont="1" applyBorder="1" applyAlignment="1">
      <alignment horizontal="center"/>
    </xf>
    <xf numFmtId="0" fontId="0" fillId="0" borderId="6" xfId="0" applyBorder="1"/>
    <xf numFmtId="0" fontId="0" fillId="0" borderId="53" xfId="0" applyBorder="1"/>
    <xf numFmtId="164" fontId="4" fillId="0" borderId="1" xfId="0" applyNumberFormat="1" applyFont="1" applyBorder="1" applyAlignment="1">
      <alignment horizontal="center"/>
    </xf>
    <xf numFmtId="0" fontId="6" fillId="0" borderId="1" xfId="0" applyFont="1" applyBorder="1" applyAlignment="1">
      <alignment wrapText="1"/>
    </xf>
    <xf numFmtId="0" fontId="36" fillId="0" borderId="0" xfId="0" applyFont="1" applyBorder="1" applyAlignment="1">
      <alignment horizontal="center"/>
    </xf>
    <xf numFmtId="164" fontId="4" fillId="0" borderId="0" xfId="0" applyNumberFormat="1" applyFont="1" applyBorder="1" applyAlignment="1">
      <alignment horizontal="center"/>
    </xf>
    <xf numFmtId="0" fontId="6" fillId="11" borderId="1" xfId="0" applyFont="1" applyFill="1" applyBorder="1" applyAlignment="1">
      <alignment horizontal="center"/>
    </xf>
    <xf numFmtId="0" fontId="0" fillId="11" borderId="0" xfId="0" applyFill="1"/>
    <xf numFmtId="164" fontId="6" fillId="11" borderId="1" xfId="0" applyNumberFormat="1" applyFont="1" applyFill="1" applyBorder="1" applyAlignment="1">
      <alignment horizontal="center"/>
    </xf>
    <xf numFmtId="164" fontId="4" fillId="3" borderId="1" xfId="0" applyNumberFormat="1"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xf>
    <xf numFmtId="0" fontId="17" fillId="0" borderId="0" xfId="0" applyFont="1"/>
    <xf numFmtId="0" fontId="37" fillId="14" borderId="0" xfId="0" applyFont="1" applyFill="1"/>
    <xf numFmtId="0" fontId="4" fillId="19" borderId="1" xfId="0" applyFont="1" applyFill="1" applyBorder="1" applyAlignment="1">
      <alignment horizontal="center" wrapText="1"/>
    </xf>
    <xf numFmtId="0" fontId="0" fillId="19" borderId="53" xfId="0" applyFill="1" applyBorder="1"/>
    <xf numFmtId="0" fontId="6" fillId="19" borderId="1" xfId="0" applyFont="1" applyFill="1" applyBorder="1" applyAlignment="1">
      <alignment horizontal="center"/>
    </xf>
    <xf numFmtId="0" fontId="0" fillId="19" borderId="3" xfId="0" applyFill="1" applyBorder="1"/>
    <xf numFmtId="1" fontId="6" fillId="19" borderId="1" xfId="0" applyNumberFormat="1" applyFont="1" applyFill="1" applyBorder="1" applyAlignment="1">
      <alignment horizontal="center"/>
    </xf>
    <xf numFmtId="0" fontId="4" fillId="10" borderId="1" xfId="0" applyFont="1" applyFill="1" applyBorder="1" applyAlignment="1">
      <alignment horizontal="center" wrapText="1"/>
    </xf>
    <xf numFmtId="0" fontId="0" fillId="10" borderId="53" xfId="0" applyFill="1" applyBorder="1"/>
    <xf numFmtId="0" fontId="0" fillId="10" borderId="3" xfId="0" applyFill="1" applyBorder="1"/>
    <xf numFmtId="1" fontId="6" fillId="10" borderId="1" xfId="0" applyNumberFormat="1" applyFont="1" applyFill="1" applyBorder="1" applyAlignment="1">
      <alignment horizontal="center"/>
    </xf>
    <xf numFmtId="0" fontId="6" fillId="10" borderId="1" xfId="0" applyFont="1" applyFill="1" applyBorder="1" applyAlignment="1">
      <alignment horizontal="center"/>
    </xf>
    <xf numFmtId="0" fontId="4" fillId="11" borderId="1" xfId="0" applyFont="1" applyFill="1" applyBorder="1" applyAlignment="1">
      <alignment horizontal="center" wrapText="1"/>
    </xf>
    <xf numFmtId="0" fontId="4" fillId="19" borderId="2" xfId="0" applyFont="1" applyFill="1" applyBorder="1" applyAlignment="1">
      <alignment horizontal="center" wrapText="1"/>
    </xf>
    <xf numFmtId="0" fontId="0" fillId="2" borderId="6" xfId="0" applyFill="1" applyBorder="1"/>
    <xf numFmtId="0" fontId="0" fillId="2" borderId="53" xfId="0" applyFill="1" applyBorder="1"/>
    <xf numFmtId="0" fontId="0" fillId="2" borderId="3" xfId="0" applyFill="1" applyBorder="1"/>
    <xf numFmtId="0" fontId="36" fillId="2" borderId="1" xfId="0" applyFont="1" applyFill="1" applyBorder="1" applyAlignment="1">
      <alignment horizontal="center"/>
    </xf>
    <xf numFmtId="164" fontId="4" fillId="2" borderId="1" xfId="0" applyNumberFormat="1" applyFont="1" applyFill="1" applyBorder="1" applyAlignment="1">
      <alignment horizontal="center"/>
    </xf>
    <xf numFmtId="0" fontId="6" fillId="2" borderId="1" xfId="0" applyFont="1" applyFill="1" applyBorder="1" applyAlignment="1">
      <alignment horizontal="center"/>
    </xf>
    <xf numFmtId="164" fontId="6" fillId="2" borderId="1" xfId="0" applyNumberFormat="1" applyFont="1" applyFill="1" applyBorder="1" applyAlignment="1">
      <alignment horizontal="center"/>
    </xf>
    <xf numFmtId="0" fontId="4" fillId="10" borderId="2" xfId="0" applyFont="1" applyFill="1" applyBorder="1" applyAlignment="1">
      <alignment horizontal="center" wrapText="1"/>
    </xf>
    <xf numFmtId="1" fontId="38" fillId="10" borderId="1" xfId="0" applyNumberFormat="1" applyFont="1" applyFill="1" applyBorder="1" applyAlignment="1">
      <alignment horizontal="center"/>
    </xf>
    <xf numFmtId="1" fontId="38" fillId="19" borderId="1" xfId="0" applyNumberFormat="1" applyFont="1" applyFill="1" applyBorder="1" applyAlignment="1">
      <alignment horizontal="center"/>
    </xf>
    <xf numFmtId="0" fontId="0" fillId="0" borderId="3" xfId="0" applyFill="1" applyBorder="1"/>
    <xf numFmtId="0" fontId="0" fillId="0" borderId="53" xfId="0" applyFill="1" applyBorder="1"/>
    <xf numFmtId="0" fontId="4" fillId="11" borderId="4" xfId="0" applyFont="1" applyFill="1" applyBorder="1" applyAlignment="1">
      <alignment horizontal="center" wrapText="1"/>
    </xf>
    <xf numFmtId="164" fontId="4" fillId="0" borderId="0" xfId="0" applyNumberFormat="1" applyFont="1" applyFill="1" applyBorder="1" applyAlignment="1">
      <alignment horizontal="center"/>
    </xf>
    <xf numFmtId="0" fontId="2" fillId="2" borderId="0" xfId="0" applyFont="1" applyFill="1"/>
    <xf numFmtId="0" fontId="2" fillId="11" borderId="0" xfId="0" applyFont="1" applyFill="1" applyBorder="1"/>
    <xf numFmtId="3" fontId="2" fillId="11" borderId="0" xfId="0" applyNumberFormat="1" applyFont="1" applyFill="1" applyBorder="1" applyAlignment="1">
      <alignment horizontal="center"/>
    </xf>
    <xf numFmtId="0" fontId="0" fillId="2" borderId="36" xfId="0" applyFill="1" applyBorder="1"/>
    <xf numFmtId="0" fontId="3" fillId="2" borderId="14" xfId="0" applyFont="1" applyFill="1" applyBorder="1"/>
    <xf numFmtId="0" fontId="18" fillId="4" borderId="14" xfId="0" applyFont="1" applyFill="1" applyBorder="1" applyAlignment="1">
      <alignment horizontal="center"/>
    </xf>
    <xf numFmtId="1" fontId="3" fillId="2" borderId="14" xfId="0" applyNumberFormat="1" applyFont="1" applyFill="1" applyBorder="1" applyAlignment="1">
      <alignment horizontal="center"/>
    </xf>
    <xf numFmtId="0" fontId="3" fillId="2" borderId="49" xfId="0" applyFont="1" applyFill="1" applyBorder="1" applyAlignment="1">
      <alignment horizontal="center"/>
    </xf>
    <xf numFmtId="0" fontId="18" fillId="4" borderId="19" xfId="0" applyFont="1" applyFill="1" applyBorder="1" applyAlignment="1">
      <alignment horizontal="center"/>
    </xf>
    <xf numFmtId="164" fontId="18" fillId="4" borderId="19" xfId="0" applyNumberFormat="1" applyFont="1" applyFill="1" applyBorder="1" applyAlignment="1">
      <alignment horizontal="center"/>
    </xf>
    <xf numFmtId="0" fontId="15" fillId="4" borderId="4" xfId="0" applyFont="1" applyFill="1" applyBorder="1" applyAlignment="1">
      <alignment horizontal="center"/>
    </xf>
    <xf numFmtId="0" fontId="7" fillId="8" borderId="46" xfId="0" applyFont="1" applyFill="1" applyBorder="1" applyAlignment="1">
      <alignment wrapText="1"/>
    </xf>
    <xf numFmtId="0" fontId="7" fillId="8" borderId="44" xfId="0" applyFont="1" applyFill="1" applyBorder="1" applyAlignment="1">
      <alignment horizontal="right" wrapText="1" indent="1"/>
    </xf>
    <xf numFmtId="0" fontId="2" fillId="16" borderId="10" xfId="0" applyFont="1" applyFill="1" applyBorder="1" applyAlignment="1">
      <alignment horizontal="center"/>
    </xf>
    <xf numFmtId="0" fontId="8" fillId="16" borderId="10" xfId="0" applyFont="1" applyFill="1" applyBorder="1" applyAlignment="1">
      <alignment horizontal="center"/>
    </xf>
    <xf numFmtId="0" fontId="7" fillId="0" borderId="1" xfId="0" applyFont="1" applyBorder="1"/>
    <xf numFmtId="0" fontId="7" fillId="0" borderId="1" xfId="0" applyFont="1" applyBorder="1" applyAlignment="1">
      <alignment horizontal="center"/>
    </xf>
    <xf numFmtId="0" fontId="7" fillId="0" borderId="2" xfId="0" applyFont="1" applyBorder="1" applyAlignment="1">
      <alignment horizontal="center"/>
    </xf>
    <xf numFmtId="0" fontId="0" fillId="0" borderId="0" xfId="0" applyFill="1" applyBorder="1" applyAlignment="1">
      <alignment horizontal="right"/>
    </xf>
    <xf numFmtId="0" fontId="0" fillId="0" borderId="0" xfId="0" applyFill="1" applyAlignment="1">
      <alignment horizontal="center"/>
    </xf>
    <xf numFmtId="0" fontId="40" fillId="20" borderId="0" xfId="0" applyNumberFormat="1" applyFont="1" applyFill="1" applyBorder="1" applyAlignment="1"/>
    <xf numFmtId="0" fontId="41" fillId="20" borderId="0" xfId="0" applyNumberFormat="1" applyFont="1" applyFill="1" applyBorder="1" applyAlignment="1">
      <alignment horizontal="center" vertical="center"/>
    </xf>
    <xf numFmtId="0" fontId="40" fillId="20" borderId="0" xfId="0" applyNumberFormat="1" applyFont="1" applyFill="1" applyAlignment="1"/>
    <xf numFmtId="0" fontId="42" fillId="20" borderId="0" xfId="0" applyNumberFormat="1" applyFont="1" applyFill="1" applyBorder="1" applyAlignment="1">
      <alignment horizontal="left" vertical="top" wrapText="1"/>
    </xf>
    <xf numFmtId="0" fontId="43" fillId="18" borderId="57" xfId="0" applyNumberFormat="1" applyFont="1" applyFill="1" applyBorder="1" applyAlignment="1">
      <alignment horizontal="center" vertical="center"/>
    </xf>
    <xf numFmtId="0" fontId="44" fillId="18" borderId="6" xfId="0" applyNumberFormat="1" applyFont="1" applyFill="1" applyBorder="1" applyAlignment="1">
      <alignment horizontal="center" vertical="center"/>
    </xf>
    <xf numFmtId="0" fontId="44" fillId="18" borderId="3" xfId="0" applyNumberFormat="1" applyFont="1" applyFill="1" applyBorder="1" applyAlignment="1">
      <alignment horizontal="center" vertical="center"/>
    </xf>
    <xf numFmtId="0" fontId="0" fillId="20" borderId="0" xfId="0" applyFont="1" applyFill="1" applyAlignment="1">
      <alignment horizontal="center" vertical="center"/>
    </xf>
    <xf numFmtId="0" fontId="41" fillId="18" borderId="55" xfId="0" applyNumberFormat="1" applyFont="1" applyFill="1" applyBorder="1" applyAlignment="1">
      <alignment horizontal="center" vertical="center"/>
    </xf>
    <xf numFmtId="0" fontId="40" fillId="20" borderId="0" xfId="0" applyNumberFormat="1" applyFont="1" applyFill="1" applyBorder="1" applyAlignment="1">
      <alignment horizontal="center" vertical="center"/>
    </xf>
    <xf numFmtId="0" fontId="40" fillId="20" borderId="0" xfId="0" applyNumberFormat="1" applyFont="1" applyFill="1" applyAlignment="1">
      <alignment horizontal="center" vertical="center"/>
    </xf>
    <xf numFmtId="0" fontId="41" fillId="18" borderId="16" xfId="0" applyNumberFormat="1" applyFont="1" applyFill="1" applyBorder="1" applyAlignment="1">
      <alignment horizontal="center" vertical="center"/>
    </xf>
    <xf numFmtId="0" fontId="46" fillId="20" borderId="0" xfId="0" applyNumberFormat="1" applyFont="1" applyFill="1" applyBorder="1" applyAlignment="1"/>
    <xf numFmtId="0" fontId="17" fillId="18" borderId="16" xfId="0" applyNumberFormat="1" applyFont="1" applyFill="1" applyBorder="1" applyAlignment="1">
      <alignment horizontal="center" vertical="center"/>
    </xf>
    <xf numFmtId="164" fontId="17" fillId="18" borderId="1" xfId="0" applyNumberFormat="1" applyFont="1" applyFill="1" applyBorder="1" applyAlignment="1">
      <alignment horizontal="center" vertical="center" wrapText="1"/>
    </xf>
    <xf numFmtId="0" fontId="17" fillId="18" borderId="17" xfId="0" applyNumberFormat="1" applyFont="1" applyFill="1" applyBorder="1" applyAlignment="1">
      <alignment vertical="top" wrapText="1"/>
    </xf>
    <xf numFmtId="0" fontId="41" fillId="18" borderId="1" xfId="0" applyNumberFormat="1" applyFont="1" applyFill="1" applyBorder="1" applyAlignment="1">
      <alignment horizontal="center" vertical="center"/>
    </xf>
    <xf numFmtId="0" fontId="0" fillId="20" borderId="0" xfId="0" applyFont="1" applyFill="1" applyAlignment="1"/>
    <xf numFmtId="0" fontId="43" fillId="5" borderId="55" xfId="0" applyNumberFormat="1" applyFont="1" applyFill="1" applyBorder="1" applyAlignment="1">
      <alignment horizontal="center" vertical="center"/>
    </xf>
    <xf numFmtId="0" fontId="40" fillId="20" borderId="0" xfId="0" applyNumberFormat="1" applyFont="1" applyFill="1" applyAlignment="1">
      <alignment vertical="center"/>
    </xf>
    <xf numFmtId="0" fontId="40" fillId="20" borderId="0" xfId="0" applyNumberFormat="1" applyFont="1" applyFill="1" applyBorder="1" applyAlignment="1">
      <alignment vertical="center"/>
    </xf>
    <xf numFmtId="0" fontId="20" fillId="20" borderId="0" xfId="0" applyNumberFormat="1" applyFont="1" applyFill="1" applyBorder="1" applyAlignment="1">
      <alignment horizontal="center" vertical="center" wrapText="1"/>
    </xf>
    <xf numFmtId="0" fontId="49" fillId="3" borderId="13" xfId="0" applyNumberFormat="1" applyFont="1" applyFill="1" applyBorder="1" applyAlignment="1" applyProtection="1">
      <alignment horizontal="left" vertical="top" wrapText="1"/>
      <protection locked="0"/>
    </xf>
    <xf numFmtId="0" fontId="49" fillId="3" borderId="15" xfId="0" applyNumberFormat="1" applyFont="1" applyFill="1" applyBorder="1" applyAlignment="1" applyProtection="1">
      <alignment horizontal="left" vertical="top" wrapText="1"/>
      <protection locked="0"/>
    </xf>
    <xf numFmtId="0" fontId="20" fillId="20" borderId="0" xfId="0" applyNumberFormat="1" applyFont="1" applyFill="1" applyBorder="1" applyAlignment="1">
      <alignment horizontal="left" vertical="top" wrapText="1"/>
    </xf>
    <xf numFmtId="0" fontId="17" fillId="18" borderId="57" xfId="0" applyNumberFormat="1" applyFont="1" applyFill="1" applyBorder="1" applyAlignment="1">
      <alignment horizontal="left" vertical="top" wrapText="1"/>
    </xf>
    <xf numFmtId="0" fontId="49" fillId="3" borderId="58" xfId="0" applyNumberFormat="1" applyFont="1" applyFill="1" applyBorder="1" applyAlignment="1">
      <alignment horizontal="center" vertical="center" wrapText="1"/>
    </xf>
    <xf numFmtId="0" fontId="49" fillId="3" borderId="18" xfId="0" applyNumberFormat="1" applyFont="1" applyFill="1" applyBorder="1" applyAlignment="1" applyProtection="1">
      <alignment horizontal="left" vertical="top" wrapText="1"/>
      <protection locked="0"/>
    </xf>
    <xf numFmtId="0" fontId="49" fillId="3" borderId="20" xfId="0" applyNumberFormat="1" applyFont="1" applyFill="1" applyBorder="1" applyAlignment="1" applyProtection="1">
      <alignment horizontal="left" vertical="top" wrapText="1"/>
      <protection locked="0"/>
    </xf>
    <xf numFmtId="0" fontId="50" fillId="20" borderId="0" xfId="0" applyNumberFormat="1" applyFont="1" applyFill="1" applyBorder="1" applyAlignment="1">
      <alignment horizontal="left" vertical="top" wrapText="1"/>
    </xf>
    <xf numFmtId="0" fontId="51" fillId="20" borderId="0" xfId="0" applyNumberFormat="1" applyFont="1" applyFill="1" applyBorder="1" applyAlignment="1">
      <alignment horizontal="left" vertical="top" wrapText="1"/>
    </xf>
    <xf numFmtId="0" fontId="52" fillId="18" borderId="7" xfId="0" applyNumberFormat="1" applyFont="1" applyFill="1" applyBorder="1" applyAlignment="1">
      <alignment horizontal="center" vertical="center"/>
    </xf>
    <xf numFmtId="0" fontId="52" fillId="18" borderId="6" xfId="0" applyNumberFormat="1" applyFont="1" applyFill="1" applyBorder="1" applyAlignment="1">
      <alignment horizontal="center" vertical="center"/>
    </xf>
    <xf numFmtId="0" fontId="52" fillId="18" borderId="12" xfId="0" applyNumberFormat="1" applyFont="1" applyFill="1" applyBorder="1" applyAlignment="1">
      <alignment horizontal="center" vertical="center"/>
    </xf>
    <xf numFmtId="0" fontId="17" fillId="21" borderId="12" xfId="0" applyNumberFormat="1" applyFont="1" applyFill="1" applyBorder="1" applyAlignment="1">
      <alignment horizontal="center" vertical="center"/>
    </xf>
    <xf numFmtId="0" fontId="17" fillId="21" borderId="3" xfId="0" applyNumberFormat="1" applyFont="1" applyFill="1" applyBorder="1" applyAlignment="1">
      <alignment horizontal="center" vertical="center"/>
    </xf>
    <xf numFmtId="0" fontId="17" fillId="21" borderId="11" xfId="0" applyNumberFormat="1" applyFont="1" applyFill="1" applyBorder="1" applyAlignment="1">
      <alignment horizontal="center" vertical="center"/>
    </xf>
    <xf numFmtId="0" fontId="53" fillId="18" borderId="6" xfId="0" applyNumberFormat="1" applyFont="1" applyFill="1" applyBorder="1" applyAlignment="1">
      <alignment horizontal="center" vertical="center"/>
    </xf>
    <xf numFmtId="0" fontId="49" fillId="18" borderId="3" xfId="0" applyNumberFormat="1" applyFont="1" applyFill="1" applyBorder="1" applyAlignment="1">
      <alignment horizontal="center" vertical="center"/>
    </xf>
    <xf numFmtId="0" fontId="53" fillId="18" borderId="3" xfId="0" applyNumberFormat="1" applyFont="1" applyFill="1" applyBorder="1" applyAlignment="1">
      <alignment horizontal="center" vertical="center"/>
    </xf>
    <xf numFmtId="0" fontId="49" fillId="18" borderId="60"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wrapText="1"/>
    </xf>
    <xf numFmtId="1" fontId="17" fillId="18" borderId="3" xfId="0" applyNumberFormat="1" applyFont="1" applyFill="1" applyBorder="1" applyAlignment="1" applyProtection="1">
      <alignment horizontal="left" vertical="center" wrapText="1"/>
      <protection locked="0"/>
    </xf>
    <xf numFmtId="0" fontId="17" fillId="18" borderId="1" xfId="0" applyNumberFormat="1" applyFont="1" applyFill="1" applyBorder="1" applyAlignment="1">
      <alignment horizontal="center" vertical="center" wrapText="1"/>
    </xf>
    <xf numFmtId="1" fontId="17" fillId="18" borderId="4" xfId="0" applyNumberFormat="1" applyFont="1" applyFill="1" applyBorder="1" applyAlignment="1" applyProtection="1">
      <alignment horizontal="left" vertical="center" wrapText="1"/>
      <protection locked="0"/>
    </xf>
    <xf numFmtId="1" fontId="17" fillId="18" borderId="1" xfId="0" applyNumberFormat="1" applyFont="1" applyFill="1" applyBorder="1" applyAlignment="1" applyProtection="1">
      <alignment horizontal="left" vertical="center" wrapText="1"/>
      <protection locked="0"/>
    </xf>
    <xf numFmtId="0" fontId="17" fillId="18" borderId="1" xfId="0" applyNumberFormat="1" applyFont="1" applyFill="1" applyBorder="1" applyAlignment="1">
      <alignment vertical="top" wrapText="1"/>
    </xf>
    <xf numFmtId="164" fontId="17" fillId="20" borderId="0" xfId="0" applyNumberFormat="1" applyFont="1" applyFill="1" applyBorder="1" applyAlignment="1">
      <alignment horizontal="center" vertical="center" wrapText="1"/>
    </xf>
    <xf numFmtId="1" fontId="8" fillId="20" borderId="0" xfId="0" applyNumberFormat="1" applyFont="1" applyFill="1" applyBorder="1" applyAlignment="1">
      <alignment vertical="center" wrapText="1"/>
    </xf>
    <xf numFmtId="0" fontId="17" fillId="20" borderId="0" xfId="0" applyNumberFormat="1" applyFont="1" applyFill="1" applyBorder="1" applyAlignment="1">
      <alignment vertical="top" wrapText="1"/>
    </xf>
    <xf numFmtId="0" fontId="17" fillId="5" borderId="16" xfId="0" applyNumberFormat="1" applyFont="1" applyFill="1" applyBorder="1" applyAlignment="1">
      <alignment horizontal="center" vertical="center"/>
    </xf>
    <xf numFmtId="0" fontId="49" fillId="5" borderId="1" xfId="0" applyNumberFormat="1" applyFont="1" applyFill="1" applyBorder="1" applyAlignment="1">
      <alignment horizontal="center" vertical="center"/>
    </xf>
    <xf numFmtId="0" fontId="49" fillId="5" borderId="17" xfId="0" applyNumberFormat="1" applyFont="1" applyFill="1" applyBorder="1" applyAlignment="1">
      <alignment horizontal="center" vertical="center"/>
    </xf>
    <xf numFmtId="164" fontId="17" fillId="5" borderId="1" xfId="0" applyNumberFormat="1" applyFont="1" applyFill="1" applyBorder="1" applyAlignment="1">
      <alignment horizontal="center" vertical="center" wrapText="1"/>
    </xf>
    <xf numFmtId="1" fontId="17" fillId="5" borderId="1" xfId="0" applyNumberFormat="1" applyFont="1" applyFill="1" applyBorder="1" applyAlignment="1" applyProtection="1">
      <alignment horizontal="left" vertical="center" wrapText="1"/>
      <protection locked="0"/>
    </xf>
    <xf numFmtId="0" fontId="17" fillId="5" borderId="17" xfId="0" applyNumberFormat="1" applyFont="1" applyFill="1" applyBorder="1" applyAlignment="1">
      <alignment vertical="top" wrapText="1"/>
    </xf>
    <xf numFmtId="0" fontId="20" fillId="5" borderId="1" xfId="0" applyNumberFormat="1" applyFont="1" applyFill="1" applyBorder="1" applyAlignment="1">
      <alignment horizontal="center" vertical="top" wrapText="1"/>
    </xf>
    <xf numFmtId="0" fontId="17" fillId="3" borderId="1" xfId="0" applyNumberFormat="1" applyFont="1" applyFill="1" applyBorder="1" applyAlignment="1">
      <alignment horizontal="center" vertical="center" wrapText="1"/>
    </xf>
    <xf numFmtId="0" fontId="20" fillId="5" borderId="1" xfId="0" applyNumberFormat="1" applyFont="1" applyFill="1" applyBorder="1" applyAlignment="1">
      <alignment vertical="center" wrapText="1"/>
    </xf>
    <xf numFmtId="0" fontId="17" fillId="3" borderId="1" xfId="0" applyNumberFormat="1" applyFont="1" applyFill="1" applyBorder="1" applyAlignment="1" applyProtection="1">
      <alignment horizontal="center" vertical="center" wrapText="1"/>
      <protection locked="0"/>
    </xf>
    <xf numFmtId="0" fontId="17" fillId="5" borderId="53" xfId="0" applyNumberFormat="1" applyFont="1" applyFill="1" applyBorder="1" applyAlignment="1">
      <alignment horizontal="center" vertical="center"/>
    </xf>
    <xf numFmtId="0" fontId="17" fillId="5" borderId="1" xfId="0" applyNumberFormat="1" applyFont="1" applyFill="1" applyBorder="1" applyAlignment="1">
      <alignment horizontal="center" vertical="center"/>
    </xf>
    <xf numFmtId="0" fontId="17" fillId="5" borderId="54" xfId="0" applyNumberFormat="1" applyFont="1" applyFill="1" applyBorder="1" applyAlignment="1">
      <alignment horizontal="center" vertical="top" wrapText="1"/>
    </xf>
    <xf numFmtId="0" fontId="17" fillId="20" borderId="0" xfId="0" applyNumberFormat="1" applyFont="1" applyFill="1" applyBorder="1" applyAlignment="1">
      <alignment horizontal="center" vertical="center"/>
    </xf>
    <xf numFmtId="0" fontId="20" fillId="20" borderId="0" xfId="0" applyNumberFormat="1" applyFont="1" applyFill="1" applyBorder="1" applyAlignment="1">
      <alignment horizontal="left" vertical="center" wrapText="1"/>
    </xf>
    <xf numFmtId="0" fontId="17" fillId="20" borderId="0" xfId="0" applyNumberFormat="1" applyFont="1" applyFill="1" applyBorder="1" applyAlignment="1">
      <alignment horizontal="center" vertical="top" wrapText="1"/>
    </xf>
    <xf numFmtId="0" fontId="54" fillId="19" borderId="1" xfId="0" applyNumberFormat="1" applyFont="1" applyFill="1" applyBorder="1" applyAlignment="1">
      <alignment horizontal="center" vertical="center"/>
    </xf>
    <xf numFmtId="0" fontId="17" fillId="19" borderId="1" xfId="0" applyNumberFormat="1" applyFont="1" applyFill="1" applyBorder="1" applyAlignment="1">
      <alignment horizontal="center" vertical="center"/>
    </xf>
    <xf numFmtId="0" fontId="49" fillId="19" borderId="1" xfId="0" applyNumberFormat="1" applyFont="1" applyFill="1" applyBorder="1" applyAlignment="1">
      <alignment horizontal="center" vertical="center"/>
    </xf>
    <xf numFmtId="0" fontId="17" fillId="19" borderId="1" xfId="0" applyNumberFormat="1" applyFont="1" applyFill="1" applyBorder="1" applyAlignment="1">
      <alignment horizontal="center" vertical="center" wrapText="1"/>
    </xf>
    <xf numFmtId="164" fontId="17" fillId="19" borderId="1" xfId="0" applyNumberFormat="1" applyFont="1" applyFill="1" applyBorder="1" applyAlignment="1" applyProtection="1">
      <alignment horizontal="left" vertical="center" wrapText="1"/>
      <protection locked="0"/>
    </xf>
    <xf numFmtId="0" fontId="17" fillId="19" borderId="1" xfId="0" applyNumberFormat="1" applyFont="1" applyFill="1" applyBorder="1" applyAlignment="1">
      <alignment horizontal="left" vertical="top" wrapText="1"/>
    </xf>
    <xf numFmtId="0" fontId="17" fillId="20" borderId="0" xfId="0" applyNumberFormat="1" applyFont="1" applyFill="1" applyBorder="1" applyAlignment="1">
      <alignment horizontal="center" vertical="center" wrapText="1"/>
    </xf>
    <xf numFmtId="164" fontId="8" fillId="20" borderId="0" xfId="0" applyNumberFormat="1" applyFont="1" applyFill="1" applyBorder="1" applyAlignment="1">
      <alignment vertical="center" wrapText="1"/>
    </xf>
    <xf numFmtId="0" fontId="17" fillId="20" borderId="0" xfId="0" applyNumberFormat="1" applyFont="1" applyFill="1" applyBorder="1" applyAlignment="1">
      <alignment horizontal="left" vertical="top" wrapText="1"/>
    </xf>
    <xf numFmtId="0" fontId="54" fillId="22" borderId="1" xfId="0" applyNumberFormat="1" applyFont="1" applyFill="1" applyBorder="1" applyAlignment="1">
      <alignment horizontal="center" vertical="center"/>
    </xf>
    <xf numFmtId="0" fontId="17" fillId="22" borderId="1" xfId="0" applyNumberFormat="1" applyFont="1" applyFill="1" applyBorder="1" applyAlignment="1">
      <alignment horizontal="center" vertical="center"/>
    </xf>
    <xf numFmtId="0" fontId="49" fillId="22" borderId="1" xfId="0" applyNumberFormat="1" applyFont="1" applyFill="1" applyBorder="1" applyAlignment="1">
      <alignment horizontal="center" vertical="center"/>
    </xf>
    <xf numFmtId="0" fontId="17" fillId="22" borderId="1" xfId="0" applyNumberFormat="1" applyFont="1" applyFill="1" applyBorder="1" applyAlignment="1">
      <alignment horizontal="center" vertical="center" wrapText="1"/>
    </xf>
    <xf numFmtId="164" fontId="17" fillId="22" borderId="1" xfId="0" applyNumberFormat="1" applyFont="1" applyFill="1" applyBorder="1" applyAlignment="1" applyProtection="1">
      <alignment vertical="center" wrapText="1"/>
      <protection locked="0"/>
    </xf>
    <xf numFmtId="0" fontId="17" fillId="22" borderId="1" xfId="0" applyNumberFormat="1" applyFont="1" applyFill="1" applyBorder="1" applyAlignment="1">
      <alignment vertical="top" wrapText="1"/>
    </xf>
    <xf numFmtId="0" fontId="17" fillId="22" borderId="18" xfId="0" applyNumberFormat="1" applyFont="1" applyFill="1" applyBorder="1" applyAlignment="1">
      <alignment horizontal="center" vertical="center"/>
    </xf>
    <xf numFmtId="0" fontId="17" fillId="22" borderId="19" xfId="0" applyNumberFormat="1" applyFont="1" applyFill="1" applyBorder="1" applyAlignment="1">
      <alignment horizontal="center" vertical="center" wrapText="1"/>
    </xf>
    <xf numFmtId="164" fontId="17" fillId="22" borderId="19" xfId="0" applyNumberFormat="1" applyFont="1" applyFill="1" applyBorder="1" applyAlignment="1" applyProtection="1">
      <alignment vertical="center" wrapText="1"/>
      <protection locked="0"/>
    </xf>
    <xf numFmtId="0" fontId="17" fillId="22" borderId="20" xfId="0" applyNumberFormat="1" applyFont="1" applyFill="1" applyBorder="1" applyAlignment="1">
      <alignment vertical="top" wrapText="1"/>
    </xf>
    <xf numFmtId="0" fontId="17" fillId="20" borderId="0" xfId="0" applyNumberFormat="1" applyFont="1" applyFill="1" applyAlignment="1">
      <alignment horizontal="center" vertical="center"/>
    </xf>
    <xf numFmtId="0" fontId="55" fillId="20" borderId="0" xfId="0" applyNumberFormat="1" applyFont="1" applyFill="1" applyAlignment="1"/>
    <xf numFmtId="0" fontId="55" fillId="23" borderId="4" xfId="0" applyNumberFormat="1" applyFont="1" applyFill="1" applyBorder="1" applyAlignment="1">
      <alignment horizontal="center" vertical="center"/>
    </xf>
    <xf numFmtId="14" fontId="55" fillId="23" borderId="4" xfId="0" applyNumberFormat="1" applyFont="1" applyFill="1" applyBorder="1" applyAlignment="1">
      <alignment horizontal="center" vertical="center"/>
    </xf>
    <xf numFmtId="0" fontId="17" fillId="20" borderId="0" xfId="0" applyFont="1" applyFill="1" applyAlignment="1"/>
    <xf numFmtId="0" fontId="55" fillId="20" borderId="0" xfId="0" applyNumberFormat="1" applyFont="1" applyFill="1" applyAlignment="1">
      <alignment horizontal="center" vertical="center"/>
    </xf>
    <xf numFmtId="0" fontId="20" fillId="5" borderId="70" xfId="0" applyNumberFormat="1" applyFont="1" applyFill="1" applyBorder="1" applyAlignment="1">
      <alignment vertical="center" wrapText="1"/>
    </xf>
    <xf numFmtId="1" fontId="17" fillId="3" borderId="72" xfId="0" applyNumberFormat="1" applyFont="1" applyFill="1" applyBorder="1" applyAlignment="1" applyProtection="1">
      <alignment horizontal="center" vertical="center" wrapText="1"/>
      <protection locked="0"/>
    </xf>
    <xf numFmtId="0" fontId="17" fillId="3" borderId="17" xfId="0" applyNumberFormat="1" applyFont="1" applyFill="1" applyBorder="1" applyAlignment="1" applyProtection="1">
      <alignment vertical="center" wrapText="1"/>
      <protection locked="0"/>
    </xf>
    <xf numFmtId="1" fontId="17" fillId="3" borderId="0" xfId="0" applyNumberFormat="1" applyFont="1" applyFill="1" applyBorder="1" applyAlignment="1" applyProtection="1">
      <alignment horizontal="center" vertical="center" wrapText="1"/>
      <protection locked="0"/>
    </xf>
    <xf numFmtId="0" fontId="17" fillId="3" borderId="73" xfId="0" applyNumberFormat="1" applyFont="1" applyFill="1" applyBorder="1" applyAlignment="1" applyProtection="1">
      <alignment vertical="center" wrapText="1"/>
      <protection locked="0"/>
    </xf>
    <xf numFmtId="0" fontId="20" fillId="5" borderId="60" xfId="0" applyNumberFormat="1" applyFont="1" applyFill="1" applyBorder="1" applyAlignment="1">
      <alignment vertical="center" wrapText="1"/>
    </xf>
    <xf numFmtId="0" fontId="6" fillId="16" borderId="36" xfId="0" applyFont="1" applyFill="1" applyBorder="1" applyAlignment="1">
      <alignment horizontal="center"/>
    </xf>
    <xf numFmtId="0" fontId="3" fillId="12" borderId="49" xfId="0" applyFont="1" applyFill="1" applyBorder="1" applyAlignment="1">
      <alignment horizontal="center"/>
    </xf>
    <xf numFmtId="0" fontId="6" fillId="12" borderId="38" xfId="0" applyFont="1" applyFill="1" applyBorder="1" applyAlignment="1">
      <alignment horizontal="center"/>
    </xf>
    <xf numFmtId="0" fontId="3" fillId="4" borderId="3" xfId="0" applyFont="1" applyFill="1" applyBorder="1" applyAlignment="1">
      <alignment horizontal="center"/>
    </xf>
    <xf numFmtId="0" fontId="12" fillId="0" borderId="0" xfId="0" applyFont="1" applyFill="1" applyBorder="1" applyAlignment="1">
      <alignment wrapText="1"/>
    </xf>
    <xf numFmtId="0" fontId="0" fillId="0" borderId="0" xfId="0" applyFill="1" applyBorder="1" applyProtection="1">
      <protection locked="0"/>
    </xf>
    <xf numFmtId="0" fontId="0" fillId="4" borderId="3" xfId="0" applyFill="1" applyBorder="1" applyAlignment="1">
      <alignment horizontal="center"/>
    </xf>
    <xf numFmtId="0" fontId="0" fillId="0" borderId="1" xfId="0" applyBorder="1" applyProtection="1">
      <protection locked="0"/>
    </xf>
    <xf numFmtId="0" fontId="0" fillId="0" borderId="1" xfId="0" applyBorder="1"/>
    <xf numFmtId="164" fontId="7" fillId="0" borderId="1" xfId="0" applyNumberFormat="1" applyFont="1" applyBorder="1" applyAlignment="1">
      <alignment horizontal="center"/>
    </xf>
    <xf numFmtId="164" fontId="7" fillId="0" borderId="2" xfId="0" applyNumberFormat="1" applyFont="1" applyBorder="1" applyAlignment="1">
      <alignment horizontal="center"/>
    </xf>
    <xf numFmtId="0" fontId="0" fillId="0" borderId="1" xfId="0" applyFill="1" applyBorder="1" applyAlignment="1">
      <alignment horizontal="center"/>
    </xf>
    <xf numFmtId="164" fontId="0" fillId="0" borderId="1" xfId="0" applyNumberFormat="1" applyBorder="1" applyAlignment="1">
      <alignment horizontal="center"/>
    </xf>
    <xf numFmtId="0" fontId="2" fillId="0" borderId="6" xfId="0" applyFont="1" applyFill="1" applyBorder="1" applyAlignment="1">
      <alignment wrapText="1"/>
    </xf>
    <xf numFmtId="0" fontId="22" fillId="4" borderId="10" xfId="0" applyFont="1" applyFill="1" applyBorder="1" applyAlignment="1" applyProtection="1">
      <alignment horizontal="center"/>
      <protection locked="0"/>
    </xf>
    <xf numFmtId="0" fontId="4" fillId="16" borderId="3" xfId="0" applyFont="1" applyFill="1" applyBorder="1" applyAlignment="1">
      <alignment horizontal="center"/>
    </xf>
    <xf numFmtId="0" fontId="4" fillId="4" borderId="10" xfId="0" applyFont="1" applyFill="1" applyBorder="1" applyAlignment="1">
      <alignment horizontal="center" wrapText="1"/>
    </xf>
    <xf numFmtId="0" fontId="4" fillId="5" borderId="0" xfId="0" applyFont="1" applyFill="1" applyBorder="1" applyAlignment="1">
      <alignment horizontal="center"/>
    </xf>
    <xf numFmtId="0" fontId="20" fillId="5" borderId="0" xfId="0" applyFont="1" applyFill="1"/>
    <xf numFmtId="0" fontId="33" fillId="5" borderId="0" xfId="0" applyFont="1" applyFill="1"/>
    <xf numFmtId="1" fontId="3" fillId="4" borderId="19" xfId="0" applyNumberFormat="1" applyFont="1" applyFill="1" applyBorder="1" applyAlignment="1">
      <alignment horizontal="center"/>
    </xf>
    <xf numFmtId="0" fontId="3" fillId="4" borderId="19" xfId="0" applyFont="1" applyFill="1" applyBorder="1" applyAlignment="1">
      <alignment horizontal="center"/>
    </xf>
    <xf numFmtId="1" fontId="3" fillId="4" borderId="14" xfId="0" applyNumberFormat="1" applyFont="1" applyFill="1" applyBorder="1" applyAlignment="1">
      <alignment horizontal="center"/>
    </xf>
    <xf numFmtId="1" fontId="39"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0" fontId="0" fillId="10" borderId="10" xfId="0" applyFill="1" applyBorder="1" applyAlignment="1">
      <alignment horizontal="center"/>
    </xf>
    <xf numFmtId="0" fontId="2" fillId="9" borderId="10" xfId="0" applyFont="1" applyFill="1" applyBorder="1" applyAlignment="1">
      <alignment wrapText="1"/>
    </xf>
    <xf numFmtId="0" fontId="2" fillId="9" borderId="10" xfId="0" applyFont="1" applyFill="1" applyBorder="1" applyAlignment="1">
      <alignment horizontal="center"/>
    </xf>
    <xf numFmtId="0" fontId="15" fillId="9" borderId="1" xfId="0" applyFont="1" applyFill="1" applyBorder="1" applyAlignment="1">
      <alignment horizontal="center"/>
    </xf>
    <xf numFmtId="0" fontId="0" fillId="9" borderId="1" xfId="0" applyFill="1" applyBorder="1" applyAlignment="1">
      <alignment horizontal="center"/>
    </xf>
    <xf numFmtId="0" fontId="3" fillId="9" borderId="0" xfId="0" applyFont="1" applyFill="1" applyAlignment="1">
      <alignment horizontal="center"/>
    </xf>
    <xf numFmtId="0" fontId="12" fillId="3" borderId="53" xfId="0" applyFont="1" applyFill="1" applyBorder="1" applyAlignment="1">
      <alignment horizontal="left" wrapText="1"/>
    </xf>
    <xf numFmtId="0" fontId="7" fillId="8" borderId="11" xfId="0" applyFont="1" applyFill="1" applyBorder="1" applyAlignment="1">
      <alignment wrapText="1"/>
    </xf>
    <xf numFmtId="0" fontId="7" fillId="8" borderId="3" xfId="0" applyFont="1" applyFill="1" applyBorder="1" applyAlignment="1">
      <alignment wrapText="1"/>
    </xf>
    <xf numFmtId="0" fontId="7" fillId="8" borderId="53" xfId="0" applyFont="1" applyFill="1" applyBorder="1" applyAlignment="1">
      <alignment wrapText="1"/>
    </xf>
    <xf numFmtId="0" fontId="8" fillId="9" borderId="0" xfId="0" applyFont="1" applyFill="1"/>
    <xf numFmtId="0" fontId="17" fillId="9" borderId="0" xfId="0" applyFont="1" applyFill="1"/>
    <xf numFmtId="0" fontId="7" fillId="0" borderId="10" xfId="0" applyFont="1" applyBorder="1" applyAlignment="1">
      <alignment horizontal="center"/>
    </xf>
    <xf numFmtId="0" fontId="15" fillId="9" borderId="3" xfId="0" applyFont="1" applyFill="1" applyBorder="1" applyAlignment="1">
      <alignment horizontal="center"/>
    </xf>
    <xf numFmtId="164" fontId="15" fillId="9" borderId="1" xfId="0" applyNumberFormat="1" applyFont="1" applyFill="1" applyBorder="1" applyAlignment="1">
      <alignment horizontal="center"/>
    </xf>
    <xf numFmtId="0" fontId="58" fillId="12" borderId="0" xfId="0" applyFont="1" applyFill="1" applyBorder="1" applyAlignment="1">
      <alignment horizontal="left"/>
    </xf>
    <xf numFmtId="0" fontId="57" fillId="12" borderId="0" xfId="0" applyFont="1" applyFill="1" applyBorder="1"/>
    <xf numFmtId="0" fontId="2" fillId="9" borderId="28" xfId="0" applyFont="1" applyFill="1" applyBorder="1" applyAlignment="1">
      <alignment horizontal="center"/>
    </xf>
    <xf numFmtId="0" fontId="2" fillId="9" borderId="45" xfId="0" applyFont="1" applyFill="1" applyBorder="1" applyAlignment="1">
      <alignment horizontal="center"/>
    </xf>
    <xf numFmtId="0" fontId="2" fillId="9" borderId="29" xfId="0" applyFont="1" applyFill="1" applyBorder="1" applyAlignment="1">
      <alignment horizontal="center"/>
    </xf>
    <xf numFmtId="1" fontId="2" fillId="9" borderId="29" xfId="0" applyNumberFormat="1" applyFont="1" applyFill="1" applyBorder="1" applyAlignment="1">
      <alignment horizontal="center"/>
    </xf>
    <xf numFmtId="0" fontId="2" fillId="2" borderId="28" xfId="0" applyFont="1" applyFill="1" applyBorder="1" applyAlignment="1">
      <alignment horizontal="center"/>
    </xf>
    <xf numFmtId="0" fontId="2" fillId="2" borderId="45" xfId="0" applyFont="1" applyFill="1" applyBorder="1" applyAlignment="1">
      <alignment horizontal="center"/>
    </xf>
    <xf numFmtId="0" fontId="2" fillId="2" borderId="29" xfId="0" applyFont="1" applyFill="1" applyBorder="1" applyAlignment="1">
      <alignment horizontal="center"/>
    </xf>
    <xf numFmtId="0" fontId="33" fillId="0" borderId="6" xfId="0" applyFont="1" applyFill="1" applyBorder="1" applyAlignment="1">
      <alignment horizontal="center"/>
    </xf>
    <xf numFmtId="9" fontId="2" fillId="2" borderId="28" xfId="0" applyNumberFormat="1" applyFont="1" applyFill="1" applyBorder="1" applyAlignment="1">
      <alignment horizontal="center"/>
    </xf>
    <xf numFmtId="1" fontId="2" fillId="2" borderId="29" xfId="0" applyNumberFormat="1" applyFont="1" applyFill="1" applyBorder="1" applyAlignment="1">
      <alignment horizontal="center"/>
    </xf>
    <xf numFmtId="9" fontId="2" fillId="9" borderId="28" xfId="0" applyNumberFormat="1" applyFont="1" applyFill="1" applyBorder="1" applyAlignment="1">
      <alignment horizontal="center"/>
    </xf>
    <xf numFmtId="9" fontId="2" fillId="11" borderId="28" xfId="0" applyNumberFormat="1" applyFont="1" applyFill="1" applyBorder="1" applyAlignment="1">
      <alignment horizontal="center"/>
    </xf>
    <xf numFmtId="0" fontId="2" fillId="11" borderId="29" xfId="0" applyFont="1" applyFill="1" applyBorder="1" applyAlignment="1">
      <alignment horizontal="center"/>
    </xf>
    <xf numFmtId="0" fontId="2" fillId="11" borderId="28" xfId="0" applyFont="1" applyFill="1" applyBorder="1" applyAlignment="1">
      <alignment horizontal="center"/>
    </xf>
    <xf numFmtId="0" fontId="2" fillId="11" borderId="45" xfId="0" applyFont="1" applyFill="1" applyBorder="1" applyAlignment="1">
      <alignment horizontal="center"/>
    </xf>
    <xf numFmtId="1" fontId="2" fillId="11" borderId="29" xfId="0" applyNumberFormat="1" applyFont="1" applyFill="1" applyBorder="1" applyAlignment="1">
      <alignment horizontal="center"/>
    </xf>
    <xf numFmtId="1" fontId="3" fillId="4" borderId="3" xfId="0" applyNumberFormat="1" applyFont="1" applyFill="1" applyBorder="1" applyAlignment="1">
      <alignment horizontal="center"/>
    </xf>
    <xf numFmtId="0" fontId="29" fillId="0" borderId="2" xfId="0" applyFont="1" applyFill="1" applyBorder="1"/>
    <xf numFmtId="0" fontId="56" fillId="4" borderId="79" xfId="0" applyFont="1" applyFill="1" applyBorder="1" applyAlignment="1">
      <alignment horizontal="center"/>
    </xf>
    <xf numFmtId="0" fontId="56" fillId="4" borderId="44" xfId="0" applyFont="1" applyFill="1" applyBorder="1" applyAlignment="1">
      <alignment horizontal="center"/>
    </xf>
    <xf numFmtId="0" fontId="56" fillId="4" borderId="46" xfId="0" applyFont="1" applyFill="1" applyBorder="1" applyAlignment="1">
      <alignment horizontal="center"/>
    </xf>
    <xf numFmtId="0" fontId="0" fillId="2" borderId="1" xfId="0" applyFill="1" applyBorder="1" applyAlignment="1">
      <alignment horizontal="center"/>
    </xf>
    <xf numFmtId="0" fontId="2" fillId="4" borderId="4" xfId="0" applyFont="1" applyFill="1" applyBorder="1" applyAlignment="1">
      <alignment horizontal="center"/>
    </xf>
    <xf numFmtId="0" fontId="17" fillId="4" borderId="32" xfId="0" applyFont="1" applyFill="1" applyBorder="1" applyAlignment="1">
      <alignment horizontal="center"/>
    </xf>
    <xf numFmtId="0" fontId="22" fillId="10" borderId="1" xfId="0" applyFont="1" applyFill="1" applyBorder="1" applyAlignment="1">
      <alignment horizontal="center"/>
    </xf>
    <xf numFmtId="0" fontId="7" fillId="0" borderId="0" xfId="0" applyFont="1" applyFill="1" applyBorder="1" applyAlignment="1">
      <alignment horizontal="left" wrapText="1"/>
    </xf>
    <xf numFmtId="0" fontId="2" fillId="0" borderId="0" xfId="0" applyFont="1" applyFill="1" applyBorder="1" applyAlignment="1">
      <alignment horizontal="center"/>
    </xf>
    <xf numFmtId="0" fontId="0" fillId="4" borderId="10" xfId="0" applyFont="1" applyFill="1" applyBorder="1" applyAlignment="1">
      <alignment horizontal="center"/>
    </xf>
    <xf numFmtId="0" fontId="29" fillId="10" borderId="0" xfId="0" applyFont="1" applyFill="1" applyBorder="1" applyAlignment="1">
      <alignment wrapText="1"/>
    </xf>
    <xf numFmtId="0" fontId="2" fillId="2" borderId="41" xfId="0" applyFont="1" applyFill="1" applyBorder="1" applyAlignment="1">
      <alignment wrapText="1"/>
    </xf>
    <xf numFmtId="0" fontId="22" fillId="3" borderId="3" xfId="0" applyFont="1" applyFill="1" applyBorder="1" applyAlignment="1">
      <alignment horizontal="center"/>
    </xf>
    <xf numFmtId="0" fontId="2" fillId="0" borderId="1" xfId="0" applyFont="1" applyBorder="1" applyAlignment="1">
      <alignment horizontal="center"/>
    </xf>
    <xf numFmtId="0" fontId="59" fillId="2" borderId="1" xfId="0" applyFont="1" applyFill="1" applyBorder="1" applyAlignment="1">
      <alignment horizontal="center"/>
    </xf>
    <xf numFmtId="0" fontId="2" fillId="9" borderId="28" xfId="0" applyFont="1" applyFill="1" applyBorder="1" applyAlignment="1">
      <alignment wrapText="1"/>
    </xf>
    <xf numFmtId="0" fontId="31" fillId="14" borderId="41" xfId="0" applyFont="1" applyFill="1" applyBorder="1" applyAlignment="1">
      <alignment horizontal="center"/>
    </xf>
    <xf numFmtId="0" fontId="31" fillId="14" borderId="22" xfId="0" applyFont="1" applyFill="1" applyBorder="1" applyAlignment="1">
      <alignment horizontal="center"/>
    </xf>
    <xf numFmtId="0" fontId="31" fillId="14" borderId="23" xfId="0" applyFont="1" applyFill="1" applyBorder="1" applyAlignment="1">
      <alignment horizontal="center"/>
    </xf>
    <xf numFmtId="0" fontId="31" fillId="14" borderId="26" xfId="0" applyFont="1" applyFill="1" applyBorder="1" applyAlignment="1">
      <alignment horizontal="center"/>
    </xf>
    <xf numFmtId="0" fontId="31" fillId="14" borderId="42" xfId="0" applyFont="1" applyFill="1" applyBorder="1" applyAlignment="1">
      <alignment horizontal="center"/>
    </xf>
    <xf numFmtId="0" fontId="31" fillId="14" borderId="27" xfId="0" applyFont="1" applyFill="1" applyBorder="1" applyAlignment="1">
      <alignment horizontal="center"/>
    </xf>
    <xf numFmtId="0" fontId="0" fillId="0" borderId="0" xfId="0" applyAlignment="1">
      <alignment horizontal="center"/>
    </xf>
    <xf numFmtId="0" fontId="4" fillId="2" borderId="28" xfId="0" applyFont="1" applyFill="1" applyBorder="1" applyAlignment="1">
      <alignment horizontal="center" wrapText="1"/>
    </xf>
    <xf numFmtId="0" fontId="4" fillId="2" borderId="29" xfId="0" applyFont="1" applyFill="1" applyBorder="1" applyAlignment="1">
      <alignment horizontal="center" wrapText="1"/>
    </xf>
    <xf numFmtId="0" fontId="4" fillId="4" borderId="28" xfId="0" applyFont="1" applyFill="1" applyBorder="1" applyAlignment="1">
      <alignment horizontal="center"/>
    </xf>
    <xf numFmtId="0" fontId="4" fillId="4" borderId="45" xfId="0" applyFont="1" applyFill="1" applyBorder="1" applyAlignment="1">
      <alignment horizontal="center"/>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4" borderId="32" xfId="0" applyFont="1" applyFill="1" applyBorder="1" applyAlignment="1">
      <alignment horizont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7" fillId="4" borderId="28" xfId="0" applyFont="1" applyFill="1" applyBorder="1" applyAlignment="1">
      <alignment horizontal="center"/>
    </xf>
    <xf numFmtId="0" fontId="7" fillId="4" borderId="29" xfId="0" applyFont="1" applyFill="1" applyBorder="1" applyAlignment="1">
      <alignment horizontal="center"/>
    </xf>
    <xf numFmtId="0" fontId="4" fillId="2" borderId="45" xfId="0" applyFont="1" applyFill="1" applyBorder="1" applyAlignment="1">
      <alignment horizontal="center"/>
    </xf>
    <xf numFmtId="0" fontId="4" fillId="2" borderId="45" xfId="0" applyFont="1" applyFill="1" applyBorder="1" applyAlignment="1">
      <alignment horizontal="center" wrapText="1"/>
    </xf>
    <xf numFmtId="0" fontId="0" fillId="2" borderId="32" xfId="0" applyFill="1" applyBorder="1" applyAlignment="1">
      <alignment horizontal="center"/>
    </xf>
    <xf numFmtId="0" fontId="0" fillId="2" borderId="34" xfId="0" applyFill="1" applyBorder="1" applyAlignment="1">
      <alignment horizontal="center"/>
    </xf>
    <xf numFmtId="0" fontId="13" fillId="17" borderId="0" xfId="0" applyFont="1" applyFill="1" applyBorder="1" applyAlignment="1">
      <alignment horizontal="left" wrapText="1"/>
    </xf>
    <xf numFmtId="0" fontId="0" fillId="2" borderId="26" xfId="0" applyFill="1" applyBorder="1" applyAlignment="1">
      <alignment horizontal="center"/>
    </xf>
    <xf numFmtId="0" fontId="0" fillId="2" borderId="27" xfId="0" applyFill="1" applyBorder="1" applyAlignment="1">
      <alignment horizontal="center"/>
    </xf>
    <xf numFmtId="0" fontId="4" fillId="4" borderId="6" xfId="0" applyFont="1" applyFill="1" applyBorder="1" applyAlignment="1">
      <alignment horizontal="center" wrapText="1"/>
    </xf>
    <xf numFmtId="0" fontId="4" fillId="4" borderId="3" xfId="0" applyFont="1" applyFill="1" applyBorder="1" applyAlignment="1">
      <alignment horizontal="center" wrapText="1"/>
    </xf>
    <xf numFmtId="0" fontId="39" fillId="4" borderId="6" xfId="0" applyFont="1" applyFill="1" applyBorder="1" applyAlignment="1">
      <alignment horizontal="center"/>
    </xf>
    <xf numFmtId="0" fontId="39" fillId="4" borderId="53" xfId="0" applyFont="1" applyFill="1" applyBorder="1" applyAlignment="1">
      <alignment horizontal="center"/>
    </xf>
    <xf numFmtId="0" fontId="39" fillId="4" borderId="3" xfId="0" applyFont="1" applyFill="1" applyBorder="1" applyAlignment="1">
      <alignment horizontal="center"/>
    </xf>
    <xf numFmtId="0" fontId="2" fillId="4" borderId="32" xfId="0" applyFont="1" applyFill="1" applyBorder="1" applyAlignment="1">
      <alignment horizontal="center"/>
    </xf>
    <xf numFmtId="0" fontId="2" fillId="4" borderId="34" xfId="0"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4" fillId="4" borderId="7" xfId="0" applyFont="1" applyFill="1" applyBorder="1" applyAlignment="1">
      <alignment horizontal="center" wrapText="1"/>
    </xf>
    <xf numFmtId="0" fontId="4" fillId="4" borderId="12" xfId="0" applyFont="1" applyFill="1" applyBorder="1" applyAlignment="1">
      <alignment horizontal="center" wrapText="1"/>
    </xf>
    <xf numFmtId="0" fontId="4" fillId="4" borderId="28" xfId="0" applyFont="1" applyFill="1" applyBorder="1" applyAlignment="1">
      <alignment horizontal="center" wrapText="1"/>
    </xf>
    <xf numFmtId="0" fontId="4" fillId="4" borderId="29" xfId="0" applyFont="1" applyFill="1" applyBorder="1" applyAlignment="1">
      <alignment horizontal="center" wrapText="1"/>
    </xf>
    <xf numFmtId="0" fontId="2" fillId="2" borderId="32" xfId="0" applyFont="1" applyFill="1" applyBorder="1" applyAlignment="1">
      <alignment horizontal="center"/>
    </xf>
    <xf numFmtId="0" fontId="4" fillId="2" borderId="39" xfId="0" applyFont="1" applyFill="1" applyBorder="1" applyAlignment="1">
      <alignment horizontal="center" wrapText="1"/>
    </xf>
    <xf numFmtId="0" fontId="4" fillId="2" borderId="48" xfId="0" applyFont="1" applyFill="1" applyBorder="1" applyAlignment="1">
      <alignment horizontal="center" wrapText="1"/>
    </xf>
    <xf numFmtId="0" fontId="4" fillId="2" borderId="7" xfId="0" applyFont="1" applyFill="1" applyBorder="1" applyAlignment="1">
      <alignment horizontal="center" wrapText="1"/>
    </xf>
    <xf numFmtId="0" fontId="4" fillId="4" borderId="35" xfId="0" applyFont="1" applyFill="1" applyBorder="1" applyAlignment="1">
      <alignment horizontal="center" wrapText="1"/>
    </xf>
    <xf numFmtId="0" fontId="4" fillId="4" borderId="11" xfId="0" applyFont="1" applyFill="1" applyBorder="1" applyAlignment="1">
      <alignment horizontal="center" wrapText="1"/>
    </xf>
    <xf numFmtId="0" fontId="4" fillId="4" borderId="54" xfId="0" applyFont="1" applyFill="1" applyBorder="1" applyAlignment="1">
      <alignment horizontal="center" wrapText="1"/>
    </xf>
    <xf numFmtId="0" fontId="3" fillId="4" borderId="32" xfId="0" applyFont="1" applyFill="1" applyBorder="1" applyAlignment="1">
      <alignment horizontal="center" wrapText="1"/>
    </xf>
    <xf numFmtId="0" fontId="3" fillId="4" borderId="33" xfId="0" applyFont="1" applyFill="1" applyBorder="1" applyAlignment="1">
      <alignment horizontal="center" wrapText="1"/>
    </xf>
    <xf numFmtId="0" fontId="3" fillId="4" borderId="34" xfId="0" applyFont="1" applyFill="1" applyBorder="1" applyAlignment="1">
      <alignment horizontal="center" wrapText="1"/>
    </xf>
    <xf numFmtId="0" fontId="4" fillId="2" borderId="35" xfId="0" applyFont="1" applyFill="1" applyBorder="1" applyAlignment="1">
      <alignment horizontal="center" wrapText="1"/>
    </xf>
    <xf numFmtId="0" fontId="4" fillId="2" borderId="0" xfId="0" applyFont="1" applyFill="1" applyBorder="1" applyAlignment="1">
      <alignment horizontal="center" wrapText="1"/>
    </xf>
    <xf numFmtId="0" fontId="4" fillId="0" borderId="9" xfId="0" applyFont="1" applyFill="1" applyBorder="1" applyAlignment="1">
      <alignment horizontal="center"/>
    </xf>
    <xf numFmtId="0" fontId="4" fillId="2" borderId="26" xfId="0" applyFont="1" applyFill="1" applyBorder="1" applyAlignment="1">
      <alignment horizontal="center"/>
    </xf>
    <xf numFmtId="0" fontId="4" fillId="2" borderId="42" xfId="0" applyFont="1" applyFill="1" applyBorder="1" applyAlignment="1">
      <alignment horizontal="center"/>
    </xf>
    <xf numFmtId="0" fontId="21" fillId="4" borderId="28" xfId="0" applyFont="1" applyFill="1" applyBorder="1" applyAlignment="1" applyProtection="1">
      <alignment horizontal="center" wrapText="1"/>
      <protection locked="0"/>
    </xf>
    <xf numFmtId="0" fontId="21" fillId="4" borderId="29" xfId="0" applyFont="1" applyFill="1" applyBorder="1" applyAlignment="1" applyProtection="1">
      <alignment horizontal="center" wrapText="1"/>
      <protection locked="0"/>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7" borderId="6" xfId="0" applyFont="1" applyFill="1" applyBorder="1" applyAlignment="1" applyProtection="1">
      <alignment horizontal="center" wrapText="1"/>
      <protection locked="0"/>
    </xf>
    <xf numFmtId="0" fontId="4" fillId="7" borderId="3" xfId="0" applyFont="1" applyFill="1" applyBorder="1" applyAlignment="1" applyProtection="1">
      <alignment horizontal="center" wrapText="1"/>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4" fillId="4" borderId="28" xfId="0" applyFont="1" applyFill="1" applyBorder="1" applyAlignment="1" applyProtection="1">
      <alignment horizontal="center" wrapText="1"/>
      <protection locked="0"/>
    </xf>
    <xf numFmtId="0" fontId="4" fillId="4" borderId="29" xfId="0" applyFont="1" applyFill="1" applyBorder="1" applyAlignment="1" applyProtection="1">
      <alignment horizontal="center" wrapText="1"/>
      <protection locked="0"/>
    </xf>
    <xf numFmtId="0" fontId="2" fillId="2" borderId="7"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4" fillId="4" borderId="7" xfId="0" applyFont="1" applyFill="1" applyBorder="1" applyAlignment="1" applyProtection="1">
      <alignment horizontal="center" wrapText="1"/>
      <protection locked="0"/>
    </xf>
    <xf numFmtId="0" fontId="4" fillId="4" borderId="12" xfId="0" applyFont="1" applyFill="1" applyBorder="1" applyAlignment="1" applyProtection="1">
      <alignment horizontal="center" wrapText="1"/>
      <protection locked="0"/>
    </xf>
    <xf numFmtId="0" fontId="10" fillId="0" borderId="0" xfId="0" applyFont="1" applyFill="1" applyBorder="1" applyAlignment="1">
      <alignment horizontal="center" wrapText="1"/>
    </xf>
    <xf numFmtId="0" fontId="35" fillId="12" borderId="8" xfId="0" applyFont="1" applyFill="1" applyBorder="1" applyAlignment="1">
      <alignment horizontal="center"/>
    </xf>
    <xf numFmtId="0" fontId="35" fillId="12" borderId="35" xfId="0" applyFont="1" applyFill="1" applyBorder="1" applyAlignment="1">
      <alignment horizontal="center"/>
    </xf>
    <xf numFmtId="0" fontId="35" fillId="12" borderId="11" xfId="0" applyFont="1" applyFill="1" applyBorder="1" applyAlignment="1">
      <alignment horizontal="center"/>
    </xf>
    <xf numFmtId="0" fontId="30" fillId="6" borderId="0" xfId="0" applyFont="1" applyFill="1" applyAlignment="1">
      <alignment horizontal="center" wrapText="1"/>
    </xf>
    <xf numFmtId="0" fontId="7" fillId="4" borderId="28" xfId="0" applyFont="1" applyFill="1" applyBorder="1" applyAlignment="1">
      <alignment horizontal="center" wrapText="1"/>
    </xf>
    <xf numFmtId="0" fontId="7" fillId="4" borderId="29" xfId="0" applyFont="1" applyFill="1" applyBorder="1" applyAlignment="1">
      <alignment horizontal="center" wrapText="1"/>
    </xf>
    <xf numFmtId="0" fontId="2" fillId="2" borderId="50" xfId="0" applyFont="1" applyFill="1" applyBorder="1" applyAlignment="1">
      <alignment horizontal="center"/>
    </xf>
    <xf numFmtId="0" fontId="2" fillId="2" borderId="27" xfId="0" applyFont="1" applyFill="1" applyBorder="1" applyAlignment="1">
      <alignment horizontal="center"/>
    </xf>
    <xf numFmtId="0" fontId="4" fillId="12" borderId="6" xfId="0" applyFont="1" applyFill="1" applyBorder="1" applyAlignment="1">
      <alignment horizontal="center" wrapText="1"/>
    </xf>
    <xf numFmtId="0" fontId="4" fillId="12" borderId="3" xfId="0" applyFont="1" applyFill="1" applyBorder="1" applyAlignment="1">
      <alignment horizontal="center" wrapText="1"/>
    </xf>
    <xf numFmtId="0" fontId="4" fillId="4" borderId="27" xfId="0" applyFont="1" applyFill="1" applyBorder="1" applyAlignment="1">
      <alignment horizontal="center" wrapText="1"/>
    </xf>
    <xf numFmtId="0" fontId="36" fillId="0" borderId="2" xfId="0" applyFont="1" applyBorder="1" applyAlignment="1">
      <alignment horizontal="center"/>
    </xf>
    <xf numFmtId="0" fontId="36" fillId="0" borderId="4" xfId="0" applyFont="1" applyBorder="1" applyAlignment="1">
      <alignment horizontal="center"/>
    </xf>
    <xf numFmtId="0" fontId="1" fillId="2" borderId="6" xfId="0" applyFont="1" applyFill="1" applyBorder="1" applyAlignment="1">
      <alignment horizontal="center" wrapText="1"/>
    </xf>
    <xf numFmtId="0" fontId="1" fillId="2" borderId="53" xfId="0" applyFont="1" applyFill="1" applyBorder="1" applyAlignment="1">
      <alignment horizontal="center" wrapText="1"/>
    </xf>
    <xf numFmtId="0" fontId="1" fillId="2" borderId="3" xfId="0" applyFont="1" applyFill="1" applyBorder="1" applyAlignment="1">
      <alignment horizontal="center" wrapText="1"/>
    </xf>
    <xf numFmtId="0" fontId="1" fillId="0" borderId="6" xfId="0" applyFont="1" applyBorder="1" applyAlignment="1">
      <alignment horizontal="center" wrapText="1"/>
    </xf>
    <xf numFmtId="0" fontId="1" fillId="0" borderId="53" xfId="0" applyFont="1" applyBorder="1" applyAlignment="1">
      <alignment horizontal="center" wrapText="1"/>
    </xf>
    <xf numFmtId="0" fontId="1" fillId="0" borderId="3" xfId="0" applyFont="1" applyBorder="1" applyAlignment="1">
      <alignment horizontal="center" wrapText="1"/>
    </xf>
    <xf numFmtId="0" fontId="2" fillId="12" borderId="0" xfId="0" applyFont="1" applyFill="1" applyAlignment="1">
      <alignment horizontal="left"/>
    </xf>
    <xf numFmtId="0" fontId="55" fillId="20" borderId="0" xfId="0" applyNumberFormat="1" applyFont="1" applyFill="1" applyBorder="1" applyAlignment="1">
      <alignment horizontal="right" vertical="center"/>
    </xf>
    <xf numFmtId="0" fontId="55" fillId="20" borderId="0" xfId="0" applyNumberFormat="1" applyFont="1" applyFill="1" applyBorder="1" applyAlignment="1">
      <alignment horizontal="center" vertical="center"/>
    </xf>
    <xf numFmtId="0" fontId="53" fillId="19" borderId="1" xfId="0" applyNumberFormat="1" applyFont="1" applyFill="1" applyBorder="1" applyAlignment="1">
      <alignment horizontal="center" vertical="center"/>
    </xf>
    <xf numFmtId="1" fontId="17" fillId="3" borderId="2" xfId="0" applyNumberFormat="1" applyFont="1" applyFill="1" applyBorder="1" applyAlignment="1">
      <alignment horizontal="center" vertical="center" wrapText="1"/>
    </xf>
    <xf numFmtId="1" fontId="17" fillId="3" borderId="5" xfId="0" applyNumberFormat="1" applyFont="1" applyFill="1" applyBorder="1" applyAlignment="1">
      <alignment horizontal="center" vertical="center" wrapText="1"/>
    </xf>
    <xf numFmtId="1" fontId="17" fillId="3" borderId="4" xfId="0" applyNumberFormat="1" applyFont="1" applyFill="1" applyBorder="1" applyAlignment="1">
      <alignment horizontal="center" vertical="center" wrapText="1"/>
    </xf>
    <xf numFmtId="0" fontId="52" fillId="22" borderId="1" xfId="0" applyNumberFormat="1" applyFont="1" applyFill="1" applyBorder="1" applyAlignment="1">
      <alignment horizontal="center" vertical="center"/>
    </xf>
    <xf numFmtId="0" fontId="53" fillId="22" borderId="1" xfId="0" applyNumberFormat="1" applyFont="1" applyFill="1" applyBorder="1" applyAlignment="1">
      <alignment horizontal="center" vertical="center"/>
    </xf>
    <xf numFmtId="1" fontId="17" fillId="3" borderId="39" xfId="0" applyNumberFormat="1" applyFont="1" applyFill="1" applyBorder="1" applyAlignment="1">
      <alignment horizontal="center" vertical="center" wrapText="1"/>
    </xf>
    <xf numFmtId="1" fontId="17" fillId="3" borderId="48" xfId="0" applyNumberFormat="1" applyFont="1" applyFill="1" applyBorder="1" applyAlignment="1">
      <alignment horizontal="center" vertical="center" wrapText="1"/>
    </xf>
    <xf numFmtId="1" fontId="17" fillId="3" borderId="49" xfId="0" applyNumberFormat="1" applyFont="1" applyFill="1" applyBorder="1" applyAlignment="1">
      <alignment horizontal="center" vertical="center" wrapText="1"/>
    </xf>
    <xf numFmtId="0" fontId="52" fillId="19" borderId="1" xfId="0" applyNumberFormat="1" applyFont="1" applyFill="1" applyBorder="1" applyAlignment="1">
      <alignment horizontal="center" vertical="center"/>
    </xf>
    <xf numFmtId="0" fontId="17" fillId="5" borderId="62" xfId="0" applyNumberFormat="1" applyFont="1" applyFill="1" applyBorder="1" applyAlignment="1">
      <alignment horizontal="center" vertical="center"/>
    </xf>
    <xf numFmtId="0" fontId="17" fillId="5" borderId="63" xfId="0" applyNumberFormat="1" applyFont="1" applyFill="1" applyBorder="1" applyAlignment="1">
      <alignment horizontal="center" vertical="center"/>
    </xf>
    <xf numFmtId="0" fontId="17" fillId="5" borderId="64" xfId="0" applyNumberFormat="1" applyFont="1" applyFill="1" applyBorder="1" applyAlignment="1">
      <alignment horizontal="center" vertical="center"/>
    </xf>
    <xf numFmtId="0" fontId="17" fillId="5" borderId="65" xfId="0" applyNumberFormat="1" applyFont="1" applyFill="1" applyBorder="1" applyAlignment="1">
      <alignment horizontal="center" vertical="center"/>
    </xf>
    <xf numFmtId="164" fontId="20" fillId="5" borderId="0" xfId="0" applyNumberFormat="1" applyFont="1" applyFill="1" applyBorder="1" applyAlignment="1">
      <alignment horizontal="center" vertical="center" wrapText="1"/>
    </xf>
    <xf numFmtId="164" fontId="20" fillId="5" borderId="25"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xf>
    <xf numFmtId="164" fontId="20" fillId="5" borderId="1" xfId="0" applyNumberFormat="1" applyFont="1" applyFill="1" applyBorder="1" applyAlignment="1">
      <alignment horizontal="center" vertical="center" wrapText="1"/>
    </xf>
    <xf numFmtId="0" fontId="17" fillId="5" borderId="1" xfId="0" applyNumberFormat="1" applyFont="1" applyFill="1" applyBorder="1" applyAlignment="1">
      <alignment horizontal="left" vertical="center" wrapText="1"/>
    </xf>
    <xf numFmtId="0" fontId="20" fillId="3" borderId="1" xfId="0" applyNumberFormat="1" applyFont="1" applyFill="1" applyBorder="1" applyAlignment="1" applyProtection="1">
      <alignment horizontal="center" vertical="top" wrapText="1"/>
      <protection locked="0"/>
    </xf>
    <xf numFmtId="0" fontId="17" fillId="3" borderId="1" xfId="0" applyNumberFormat="1" applyFont="1" applyFill="1" applyBorder="1" applyAlignment="1" applyProtection="1">
      <alignment horizontal="center" vertical="top" wrapText="1"/>
      <protection locked="0"/>
    </xf>
    <xf numFmtId="0" fontId="20" fillId="5" borderId="0" xfId="0" applyNumberFormat="1" applyFont="1" applyFill="1" applyBorder="1" applyAlignment="1">
      <alignment horizontal="left" vertical="center" wrapText="1"/>
    </xf>
    <xf numFmtId="49" fontId="17" fillId="3" borderId="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4" xfId="0" applyNumberFormat="1" applyFont="1" applyFill="1" applyBorder="1" applyAlignment="1" applyProtection="1">
      <alignment horizontal="center" vertical="center" wrapText="1"/>
      <protection locked="0"/>
    </xf>
    <xf numFmtId="0" fontId="52" fillId="5" borderId="3" xfId="0" applyNumberFormat="1" applyFont="1" applyFill="1" applyBorder="1" applyAlignment="1">
      <alignment horizontal="center" vertical="center"/>
    </xf>
    <xf numFmtId="0" fontId="52" fillId="5" borderId="56" xfId="0" applyNumberFormat="1" applyFont="1" applyFill="1" applyBorder="1" applyAlignment="1">
      <alignment horizontal="center" vertical="center"/>
    </xf>
    <xf numFmtId="0" fontId="53" fillId="5" borderId="1" xfId="0" applyNumberFormat="1" applyFont="1" applyFill="1" applyBorder="1" applyAlignment="1">
      <alignment horizontal="center" vertical="center"/>
    </xf>
    <xf numFmtId="0" fontId="49" fillId="5" borderId="1" xfId="0" applyNumberFormat="1" applyFont="1" applyFill="1" applyBorder="1" applyAlignment="1">
      <alignment horizontal="center" vertical="center"/>
    </xf>
    <xf numFmtId="0" fontId="17" fillId="5" borderId="16" xfId="0" applyNumberFormat="1" applyFont="1" applyFill="1" applyBorder="1" applyAlignment="1">
      <alignment horizontal="center" vertical="center"/>
    </xf>
    <xf numFmtId="0" fontId="17" fillId="5" borderId="61" xfId="0" applyNumberFormat="1" applyFont="1" applyFill="1" applyBorder="1" applyAlignment="1">
      <alignment horizontal="center" vertical="center"/>
    </xf>
    <xf numFmtId="0" fontId="17" fillId="5" borderId="1" xfId="0" applyNumberFormat="1" applyFont="1" applyFill="1" applyBorder="1" applyAlignment="1">
      <alignment horizontal="center" vertical="center" wrapText="1"/>
    </xf>
    <xf numFmtId="0" fontId="20" fillId="5" borderId="1" xfId="0" applyNumberFormat="1" applyFont="1" applyFill="1" applyBorder="1" applyAlignment="1">
      <alignment horizontal="center" vertical="center" wrapText="1"/>
    </xf>
    <xf numFmtId="0" fontId="17" fillId="5" borderId="1" xfId="0" applyFont="1" applyFill="1" applyBorder="1" applyAlignment="1">
      <alignment horizontal="left" vertical="top" wrapText="1" indent="1"/>
    </xf>
    <xf numFmtId="0" fontId="17" fillId="5" borderId="1" xfId="0" applyFont="1" applyFill="1" applyBorder="1" applyAlignment="1">
      <alignment horizontal="left" wrapText="1" indent="1"/>
    </xf>
    <xf numFmtId="0" fontId="53" fillId="18" borderId="2" xfId="0" applyNumberFormat="1" applyFont="1" applyFill="1" applyBorder="1" applyAlignment="1">
      <alignment horizontal="center" vertical="center"/>
    </xf>
    <xf numFmtId="0" fontId="53" fillId="18" borderId="5" xfId="0" applyNumberFormat="1" applyFont="1" applyFill="1" applyBorder="1" applyAlignment="1">
      <alignment horizontal="center" vertical="center"/>
    </xf>
    <xf numFmtId="0" fontId="47" fillId="18" borderId="32" xfId="0" applyNumberFormat="1" applyFont="1" applyFill="1" applyBorder="1" applyAlignment="1">
      <alignment horizontal="center" vertical="center" wrapText="1"/>
    </xf>
    <xf numFmtId="0" fontId="48" fillId="18" borderId="33" xfId="0" applyNumberFormat="1" applyFont="1" applyFill="1" applyBorder="1" applyAlignment="1">
      <alignment horizontal="center" vertical="center" wrapText="1"/>
    </xf>
    <xf numFmtId="0" fontId="48" fillId="18" borderId="34" xfId="0" applyNumberFormat="1" applyFont="1" applyFill="1" applyBorder="1" applyAlignment="1">
      <alignment horizontal="center" vertical="center" wrapText="1"/>
    </xf>
    <xf numFmtId="0" fontId="20" fillId="21" borderId="2" xfId="0" applyNumberFormat="1" applyFont="1" applyFill="1" applyBorder="1" applyAlignment="1">
      <alignment horizontal="center" vertical="center" wrapText="1"/>
    </xf>
    <xf numFmtId="0" fontId="20" fillId="21" borderId="4" xfId="0" applyNumberFormat="1" applyFont="1" applyFill="1" applyBorder="1" applyAlignment="1">
      <alignment horizontal="center" vertical="center" wrapText="1"/>
    </xf>
    <xf numFmtId="0" fontId="49" fillId="3" borderId="44" xfId="0" applyNumberFormat="1" applyFont="1" applyFill="1" applyBorder="1" applyAlignment="1" applyProtection="1">
      <alignment horizontal="left" vertical="top" wrapText="1"/>
      <protection locked="0"/>
    </xf>
    <xf numFmtId="0" fontId="49" fillId="3" borderId="47" xfId="0" applyNumberFormat="1" applyFont="1" applyFill="1" applyBorder="1" applyAlignment="1" applyProtection="1">
      <alignment horizontal="left" vertical="top" wrapText="1"/>
      <protection locked="0"/>
    </xf>
    <xf numFmtId="0" fontId="52" fillId="18" borderId="59" xfId="0" applyNumberFormat="1" applyFont="1" applyFill="1" applyBorder="1" applyAlignment="1">
      <alignment horizontal="center" vertical="center"/>
    </xf>
    <xf numFmtId="0" fontId="52" fillId="18" borderId="14" xfId="0" applyNumberFormat="1" applyFont="1" applyFill="1" applyBorder="1" applyAlignment="1">
      <alignment horizontal="center" vertical="center"/>
    </xf>
    <xf numFmtId="0" fontId="52" fillId="18" borderId="58" xfId="0" applyNumberFormat="1" applyFont="1" applyFill="1" applyBorder="1" applyAlignment="1">
      <alignment horizontal="center" vertical="center"/>
    </xf>
    <xf numFmtId="0" fontId="53" fillId="18" borderId="5" xfId="0" applyNumberFormat="1" applyFont="1" applyFill="1" applyBorder="1" applyAlignment="1">
      <alignment horizontal="left" vertical="center" wrapText="1"/>
    </xf>
    <xf numFmtId="0" fontId="52" fillId="18" borderId="5" xfId="0" applyNumberFormat="1" applyFont="1" applyFill="1" applyBorder="1" applyAlignment="1">
      <alignment horizontal="left" vertical="center" wrapText="1"/>
    </xf>
    <xf numFmtId="0" fontId="52" fillId="18" borderId="9" xfId="0" applyNumberFormat="1" applyFont="1" applyFill="1" applyBorder="1" applyAlignment="1">
      <alignment horizontal="left" vertical="center" wrapText="1"/>
    </xf>
    <xf numFmtId="164" fontId="20" fillId="5" borderId="2" xfId="0" applyNumberFormat="1" applyFont="1" applyFill="1" applyBorder="1" applyAlignment="1">
      <alignment horizontal="center" vertical="center" wrapText="1"/>
    </xf>
    <xf numFmtId="164" fontId="20" fillId="5" borderId="5" xfId="0" applyNumberFormat="1" applyFont="1" applyFill="1" applyBorder="1" applyAlignment="1">
      <alignment horizontal="center" vertical="center" wrapText="1"/>
    </xf>
    <xf numFmtId="164" fontId="20" fillId="5" borderId="4" xfId="0" applyNumberFormat="1" applyFont="1" applyFill="1" applyBorder="1" applyAlignment="1">
      <alignment horizontal="center" vertical="center" wrapText="1"/>
    </xf>
    <xf numFmtId="0" fontId="17" fillId="5" borderId="8" xfId="0" applyNumberFormat="1" applyFont="1" applyFill="1" applyBorder="1" applyAlignment="1" applyProtection="1">
      <alignment horizontal="left" vertical="center" wrapText="1"/>
    </xf>
    <xf numFmtId="0" fontId="17" fillId="5" borderId="9" xfId="0" applyNumberFormat="1" applyFont="1" applyFill="1" applyBorder="1" applyAlignment="1" applyProtection="1">
      <alignment horizontal="left" vertical="center" wrapText="1"/>
    </xf>
    <xf numFmtId="0" fontId="17" fillId="5" borderId="7" xfId="0" applyNumberFormat="1" applyFont="1" applyFill="1" applyBorder="1" applyAlignment="1" applyProtection="1">
      <alignment horizontal="left" vertical="center" wrapText="1"/>
    </xf>
    <xf numFmtId="0" fontId="17" fillId="5" borderId="35" xfId="0" applyNumberFormat="1" applyFont="1" applyFill="1" applyBorder="1" applyAlignment="1" applyProtection="1">
      <alignment horizontal="left" vertical="center" wrapText="1"/>
    </xf>
    <xf numFmtId="0" fontId="17" fillId="5" borderId="0" xfId="0" applyNumberFormat="1" applyFont="1" applyFill="1" applyBorder="1" applyAlignment="1" applyProtection="1">
      <alignment horizontal="left" vertical="center" wrapText="1"/>
    </xf>
    <xf numFmtId="0" fontId="17" fillId="5" borderId="54" xfId="0" applyNumberFormat="1" applyFont="1" applyFill="1" applyBorder="1" applyAlignment="1" applyProtection="1">
      <alignment horizontal="left" vertical="center" wrapText="1"/>
    </xf>
    <xf numFmtId="0" fontId="17" fillId="5" borderId="11" xfId="0" applyNumberFormat="1" applyFont="1" applyFill="1" applyBorder="1" applyAlignment="1" applyProtection="1">
      <alignment horizontal="left" vertical="center" wrapText="1"/>
    </xf>
    <xf numFmtId="0" fontId="17" fillId="5" borderId="21" xfId="0" applyNumberFormat="1" applyFont="1" applyFill="1" applyBorder="1" applyAlignment="1" applyProtection="1">
      <alignment horizontal="left" vertical="center" wrapText="1"/>
    </xf>
    <xf numFmtId="0" fontId="17" fillId="5" borderId="12" xfId="0" applyNumberFormat="1" applyFont="1" applyFill="1" applyBorder="1" applyAlignment="1" applyProtection="1">
      <alignment horizontal="left" vertical="center" wrapText="1"/>
    </xf>
    <xf numFmtId="0" fontId="20" fillId="3" borderId="76" xfId="0" applyNumberFormat="1" applyFont="1" applyFill="1" applyBorder="1" applyAlignment="1" applyProtection="1">
      <alignment horizontal="center" vertical="top" wrapText="1"/>
      <protection locked="0"/>
    </xf>
    <xf numFmtId="0" fontId="20" fillId="3" borderId="0" xfId="0" applyNumberFormat="1" applyFont="1" applyFill="1" applyBorder="1" applyAlignment="1" applyProtection="1">
      <alignment horizontal="center" vertical="top" wrapText="1"/>
      <protection locked="0"/>
    </xf>
    <xf numFmtId="0" fontId="17" fillId="3" borderId="0" xfId="0" applyNumberFormat="1" applyFont="1" applyFill="1" applyBorder="1" applyAlignment="1" applyProtection="1">
      <alignment horizontal="center" vertical="top" wrapText="1"/>
      <protection locked="0"/>
    </xf>
    <xf numFmtId="0" fontId="17" fillId="3" borderId="25" xfId="0" applyNumberFormat="1" applyFont="1" applyFill="1" applyBorder="1" applyAlignment="1" applyProtection="1">
      <alignment horizontal="center" vertical="top" wrapText="1"/>
      <protection locked="0"/>
    </xf>
    <xf numFmtId="0" fontId="17" fillId="5" borderId="68" xfId="0" applyNumberFormat="1" applyFont="1" applyFill="1" applyBorder="1" applyAlignment="1">
      <alignment horizontal="center" vertical="center"/>
    </xf>
    <xf numFmtId="0" fontId="17" fillId="5" borderId="78" xfId="0" applyNumberFormat="1" applyFont="1" applyFill="1" applyBorder="1" applyAlignment="1">
      <alignment horizontal="center" vertical="center"/>
    </xf>
    <xf numFmtId="0" fontId="17" fillId="5" borderId="77" xfId="0" applyNumberFormat="1" applyFont="1" applyFill="1" applyBorder="1" applyAlignment="1">
      <alignment horizontal="center" vertical="center"/>
    </xf>
    <xf numFmtId="0" fontId="17" fillId="5" borderId="54" xfId="0" applyNumberFormat="1" applyFont="1" applyFill="1" applyBorder="1" applyAlignment="1">
      <alignment horizontal="center" vertical="center"/>
    </xf>
    <xf numFmtId="0" fontId="17" fillId="5" borderId="75" xfId="0" applyNumberFormat="1" applyFont="1" applyFill="1" applyBorder="1" applyAlignment="1">
      <alignment horizontal="center" vertical="center"/>
    </xf>
    <xf numFmtId="0" fontId="20" fillId="3" borderId="2" xfId="0" applyNumberFormat="1" applyFont="1" applyFill="1" applyBorder="1" applyAlignment="1" applyProtection="1">
      <alignment horizontal="center" vertical="top" wrapText="1"/>
      <protection locked="0"/>
    </xf>
    <xf numFmtId="0" fontId="20" fillId="3" borderId="5" xfId="0" applyNumberFormat="1" applyFont="1" applyFill="1" applyBorder="1" applyAlignment="1" applyProtection="1">
      <alignment horizontal="center" vertical="top" wrapText="1"/>
      <protection locked="0"/>
    </xf>
    <xf numFmtId="0" fontId="17" fillId="3" borderId="5" xfId="0" applyNumberFormat="1" applyFont="1" applyFill="1" applyBorder="1" applyAlignment="1" applyProtection="1">
      <alignment horizontal="center" vertical="top" wrapText="1"/>
      <protection locked="0"/>
    </xf>
    <xf numFmtId="0" fontId="17" fillId="3" borderId="4" xfId="0" applyNumberFormat="1" applyFont="1" applyFill="1" applyBorder="1" applyAlignment="1" applyProtection="1">
      <alignment horizontal="center" vertical="top" wrapText="1"/>
      <protection locked="0"/>
    </xf>
    <xf numFmtId="0" fontId="17" fillId="3" borderId="27" xfId="0" applyNumberFormat="1" applyFont="1" applyFill="1" applyBorder="1" applyAlignment="1" applyProtection="1">
      <alignment horizontal="center" vertical="top" wrapText="1"/>
      <protection locked="0"/>
    </xf>
    <xf numFmtId="0" fontId="47" fillId="18" borderId="33" xfId="0" applyNumberFormat="1" applyFont="1" applyFill="1" applyBorder="1" applyAlignment="1">
      <alignment horizontal="center" vertical="center" wrapText="1"/>
    </xf>
    <xf numFmtId="0" fontId="47" fillId="18" borderId="34" xfId="0" applyNumberFormat="1" applyFont="1" applyFill="1" applyBorder="1" applyAlignment="1">
      <alignment horizontal="center" vertical="center" wrapText="1"/>
    </xf>
    <xf numFmtId="0" fontId="17" fillId="5" borderId="66" xfId="0" applyNumberFormat="1" applyFont="1" applyFill="1" applyBorder="1" applyAlignment="1">
      <alignment horizontal="center" vertical="center"/>
    </xf>
    <xf numFmtId="164" fontId="20" fillId="5" borderId="67" xfId="0" applyNumberFormat="1" applyFont="1" applyFill="1" applyBorder="1" applyAlignment="1">
      <alignment horizontal="center" vertical="center" wrapText="1"/>
    </xf>
    <xf numFmtId="164" fontId="20" fillId="5" borderId="22" xfId="0" applyNumberFormat="1" applyFont="1" applyFill="1" applyBorder="1" applyAlignment="1">
      <alignment horizontal="center" vertical="center" wrapText="1"/>
    </xf>
    <xf numFmtId="164" fontId="20" fillId="5" borderId="23" xfId="0" applyNumberFormat="1" applyFont="1" applyFill="1" applyBorder="1" applyAlignment="1">
      <alignment horizontal="center" vertical="center" wrapText="1"/>
    </xf>
    <xf numFmtId="0" fontId="17" fillId="5" borderId="57" xfId="0" applyNumberFormat="1" applyFont="1" applyFill="1" applyBorder="1" applyAlignment="1">
      <alignment horizontal="center" vertical="center"/>
    </xf>
    <xf numFmtId="0" fontId="17" fillId="5" borderId="71" xfId="0" applyNumberFormat="1" applyFont="1" applyFill="1" applyBorder="1" applyAlignment="1">
      <alignment horizontal="center" vertical="center"/>
    </xf>
    <xf numFmtId="0" fontId="17" fillId="5" borderId="74" xfId="0" applyNumberFormat="1" applyFont="1" applyFill="1" applyBorder="1" applyAlignment="1">
      <alignment horizontal="center" vertical="center"/>
    </xf>
    <xf numFmtId="164" fontId="20" fillId="5" borderId="38" xfId="0" applyNumberFormat="1" applyFont="1" applyFill="1" applyBorder="1" applyAlignment="1">
      <alignment horizontal="center" vertical="center" wrapText="1"/>
    </xf>
    <xf numFmtId="164" fontId="20" fillId="5" borderId="69" xfId="0" applyNumberFormat="1" applyFont="1" applyFill="1" applyBorder="1" applyAlignment="1">
      <alignment horizontal="center" vertical="center" wrapText="1"/>
    </xf>
    <xf numFmtId="164" fontId="20" fillId="5" borderId="36" xfId="0" applyNumberFormat="1" applyFont="1" applyFill="1" applyBorder="1" applyAlignment="1">
      <alignment horizontal="center" vertical="center" wrapText="1"/>
    </xf>
    <xf numFmtId="0" fontId="20" fillId="3" borderId="39" xfId="0" applyNumberFormat="1" applyFont="1" applyFill="1" applyBorder="1" applyAlignment="1" applyProtection="1">
      <alignment horizontal="center" vertical="top" wrapText="1"/>
      <protection locked="0"/>
    </xf>
    <xf numFmtId="0" fontId="20" fillId="3" borderId="48" xfId="0" applyNumberFormat="1" applyFont="1" applyFill="1" applyBorder="1" applyAlignment="1" applyProtection="1">
      <alignment horizontal="center" vertical="top" wrapText="1"/>
      <protection locked="0"/>
    </xf>
    <xf numFmtId="0" fontId="17" fillId="3" borderId="48" xfId="0" applyNumberFormat="1" applyFont="1" applyFill="1" applyBorder="1" applyAlignment="1" applyProtection="1">
      <alignment horizontal="center" vertical="top" wrapText="1"/>
      <protection locked="0"/>
    </xf>
    <xf numFmtId="0" fontId="17" fillId="3" borderId="40" xfId="0" applyNumberFormat="1" applyFont="1" applyFill="1" applyBorder="1" applyAlignment="1" applyProtection="1">
      <alignment horizontal="center" vertical="top" wrapText="1"/>
      <protection locked="0"/>
    </xf>
    <xf numFmtId="164" fontId="20" fillId="5" borderId="11" xfId="0" applyNumberFormat="1" applyFont="1" applyFill="1" applyBorder="1" applyAlignment="1">
      <alignment horizontal="center" vertical="center" wrapText="1"/>
    </xf>
    <xf numFmtId="164" fontId="20" fillId="5" borderId="21" xfId="0" applyNumberFormat="1" applyFont="1" applyFill="1" applyBorder="1" applyAlignment="1">
      <alignment horizontal="center" vertical="center" wrapText="1"/>
    </xf>
    <xf numFmtId="164" fontId="20" fillId="5" borderId="12" xfId="0" applyNumberFormat="1" applyFont="1" applyFill="1" applyBorder="1" applyAlignment="1">
      <alignment horizontal="center" vertical="center" wrapText="1"/>
    </xf>
    <xf numFmtId="0" fontId="61" fillId="14" borderId="10" xfId="0" applyFont="1" applyFill="1" applyBorder="1" applyAlignment="1">
      <alignment wrapText="1"/>
    </xf>
    <xf numFmtId="0" fontId="37" fillId="14" borderId="1" xfId="0" applyFont="1" applyFill="1" applyBorder="1"/>
    <xf numFmtId="0" fontId="7" fillId="4" borderId="58" xfId="0" applyFont="1" applyFill="1" applyBorder="1" applyAlignment="1" applyProtection="1">
      <alignment horizontal="center" wrapText="1"/>
      <protection locked="0"/>
    </xf>
    <xf numFmtId="0" fontId="7" fillId="4" borderId="56" xfId="0" applyFont="1" applyFill="1" applyBorder="1" applyAlignment="1" applyProtection="1">
      <alignment horizontal="center" wrapText="1"/>
      <protection locked="0"/>
    </xf>
    <xf numFmtId="0" fontId="7" fillId="4" borderId="7" xfId="0" applyFont="1" applyFill="1" applyBorder="1" applyAlignment="1" applyProtection="1">
      <alignment horizontal="center" wrapText="1"/>
      <protection locked="0"/>
    </xf>
    <xf numFmtId="0" fontId="7" fillId="4" borderId="12" xfId="0" applyFont="1" applyFill="1" applyBorder="1" applyAlignment="1" applyProtection="1">
      <alignment horizontal="center" wrapText="1"/>
      <protection locked="0"/>
    </xf>
    <xf numFmtId="0" fontId="2" fillId="11" borderId="0" xfId="0" applyFont="1" applyFill="1" applyAlignment="1" applyProtection="1">
      <alignment horizontal="center"/>
      <protection locked="0"/>
    </xf>
    <xf numFmtId="0" fontId="21" fillId="10" borderId="1" xfId="0" applyFont="1" applyFill="1" applyBorder="1" applyAlignment="1">
      <alignment horizontal="center"/>
    </xf>
    <xf numFmtId="0" fontId="7" fillId="4" borderId="1" xfId="0" applyFont="1" applyFill="1" applyBorder="1" applyAlignment="1">
      <alignment horizontal="center"/>
    </xf>
    <xf numFmtId="0" fontId="7" fillId="2" borderId="1" xfId="0" applyFont="1" applyFill="1" applyBorder="1" applyAlignment="1">
      <alignment horizontal="center"/>
    </xf>
    <xf numFmtId="0" fontId="22" fillId="10" borderId="32" xfId="0" applyFont="1" applyFill="1" applyBorder="1" applyAlignment="1">
      <alignment horizontal="center"/>
    </xf>
    <xf numFmtId="0" fontId="22" fillId="10" borderId="26" xfId="0" applyFont="1" applyFill="1" applyBorder="1" applyAlignment="1">
      <alignment horizontal="center"/>
    </xf>
    <xf numFmtId="164" fontId="21" fillId="4" borderId="1" xfId="0" applyNumberFormat="1" applyFont="1" applyFill="1" applyBorder="1" applyAlignment="1">
      <alignment horizontal="center"/>
    </xf>
    <xf numFmtId="165" fontId="21" fillId="4" borderId="1" xfId="0" applyNumberFormat="1" applyFont="1" applyFill="1" applyBorder="1" applyAlignment="1">
      <alignment horizontal="center"/>
    </xf>
    <xf numFmtId="0" fontId="60" fillId="4" borderId="1" xfId="0" applyFont="1" applyFill="1" applyBorder="1" applyAlignment="1">
      <alignment horizontal="center"/>
    </xf>
    <xf numFmtId="0" fontId="17" fillId="2" borderId="0" xfId="0" applyFont="1" applyFill="1"/>
    <xf numFmtId="0" fontId="21" fillId="4" borderId="6" xfId="0" applyFont="1" applyFill="1" applyBorder="1" applyAlignment="1">
      <alignment horizontal="center"/>
    </xf>
    <xf numFmtId="0" fontId="2" fillId="11" borderId="44" xfId="0" applyFont="1" applyFill="1" applyBorder="1" applyAlignment="1">
      <alignment horizontal="left" wrapText="1"/>
    </xf>
    <xf numFmtId="0" fontId="2" fillId="11" borderId="5" xfId="0" applyFont="1" applyFill="1" applyBorder="1" applyAlignment="1">
      <alignment horizontal="left" wrapText="1"/>
    </xf>
    <xf numFmtId="0" fontId="17" fillId="10" borderId="10" xfId="0" applyFont="1" applyFill="1" applyBorder="1" applyAlignment="1">
      <alignment horizontal="center"/>
    </xf>
    <xf numFmtId="0" fontId="2" fillId="10" borderId="2" xfId="0" applyFont="1" applyFill="1" applyBorder="1" applyAlignment="1">
      <alignment wrapText="1"/>
    </xf>
    <xf numFmtId="0" fontId="59" fillId="10" borderId="1" xfId="0" applyFont="1" applyFill="1" applyBorder="1" applyAlignment="1">
      <alignment horizontal="center"/>
    </xf>
    <xf numFmtId="0" fontId="7" fillId="4" borderId="10" xfId="0" applyFont="1" applyFill="1" applyBorder="1" applyAlignment="1">
      <alignment horizontal="left" wrapText="1"/>
    </xf>
    <xf numFmtId="0" fontId="3" fillId="12" borderId="11" xfId="0" applyFont="1" applyFill="1" applyBorder="1" applyAlignment="1">
      <alignment horizontal="center"/>
    </xf>
    <xf numFmtId="0" fontId="3" fillId="12" borderId="2" xfId="0" applyFont="1" applyFill="1" applyBorder="1" applyAlignment="1">
      <alignment horizontal="center"/>
    </xf>
    <xf numFmtId="0" fontId="3" fillId="12" borderId="39" xfId="0" applyFont="1" applyFill="1" applyBorder="1" applyAlignment="1">
      <alignment horizontal="center"/>
    </xf>
    <xf numFmtId="0" fontId="3" fillId="12" borderId="35" xfId="0" applyFont="1" applyFill="1" applyBorder="1" applyAlignment="1">
      <alignment horizontal="center"/>
    </xf>
    <xf numFmtId="0" fontId="6" fillId="16" borderId="57" xfId="0" applyFont="1" applyFill="1" applyBorder="1" applyAlignment="1">
      <alignment horizontal="center"/>
    </xf>
    <xf numFmtId="0" fontId="6" fillId="16" borderId="59" xfId="0" applyFont="1" applyFill="1" applyBorder="1" applyAlignment="1">
      <alignment horizontal="center"/>
    </xf>
    <xf numFmtId="17" fontId="6" fillId="16" borderId="58" xfId="0" applyNumberFormat="1" applyFont="1" applyFill="1" applyBorder="1" applyAlignment="1">
      <alignment horizontal="center"/>
    </xf>
    <xf numFmtId="0" fontId="3" fillId="0" borderId="3" xfId="0" applyFont="1" applyFill="1" applyBorder="1" applyAlignment="1">
      <alignment horizontal="center"/>
    </xf>
    <xf numFmtId="0" fontId="29" fillId="0"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Expend!$C$37</c:f>
              <c:strCache>
                <c:ptCount val="1"/>
                <c:pt idx="0">
                  <c:v>Expected </c:v>
                </c:pt>
              </c:strCache>
            </c:strRef>
          </c:tx>
          <c:spPr>
            <a:solidFill>
              <a:schemeClr val="accent1"/>
            </a:solidFill>
            <a:ln>
              <a:noFill/>
            </a:ln>
            <a:effectLst/>
            <a:sp3d/>
          </c:spPr>
          <c:invertIfNegative val="0"/>
          <c:cat>
            <c:strRef>
              <c:f>Expend!$D$36:$H$36</c:f>
              <c:strCache>
                <c:ptCount val="5"/>
                <c:pt idx="0">
                  <c:v>Compon. 1</c:v>
                </c:pt>
                <c:pt idx="1">
                  <c:v>Compon. 2</c:v>
                </c:pt>
                <c:pt idx="2">
                  <c:v>Compon. 3</c:v>
                </c:pt>
                <c:pt idx="3">
                  <c:v>Compon. 4</c:v>
                </c:pt>
                <c:pt idx="4">
                  <c:v>TOTAL</c:v>
                </c:pt>
              </c:strCache>
            </c:strRef>
          </c:cat>
          <c:val>
            <c:numRef>
              <c:f>Expend!$D$37:$H$37</c:f>
              <c:numCache>
                <c:formatCode>General</c:formatCode>
                <c:ptCount val="5"/>
                <c:pt idx="0">
                  <c:v>55.3</c:v>
                </c:pt>
                <c:pt idx="1">
                  <c:v>49.4</c:v>
                </c:pt>
                <c:pt idx="2">
                  <c:v>53.2</c:v>
                </c:pt>
                <c:pt idx="3">
                  <c:v>53.2</c:v>
                </c:pt>
                <c:pt idx="4" formatCode="0.0">
                  <c:v>53.2</c:v>
                </c:pt>
              </c:numCache>
            </c:numRef>
          </c:val>
          <c:shape val="cylinder"/>
        </c:ser>
        <c:ser>
          <c:idx val="1"/>
          <c:order val="1"/>
          <c:tx>
            <c:strRef>
              <c:f>Expend!$C$38</c:f>
              <c:strCache>
                <c:ptCount val="1"/>
                <c:pt idx="0">
                  <c:v>Actual</c:v>
                </c:pt>
              </c:strCache>
            </c:strRef>
          </c:tx>
          <c:spPr>
            <a:solidFill>
              <a:schemeClr val="accent2"/>
            </a:solidFill>
            <a:ln>
              <a:noFill/>
            </a:ln>
            <a:effectLst/>
            <a:sp3d/>
          </c:spPr>
          <c:invertIfNegative val="0"/>
          <c:cat>
            <c:strRef>
              <c:f>Expend!$D$36:$H$36</c:f>
              <c:strCache>
                <c:ptCount val="5"/>
                <c:pt idx="0">
                  <c:v>Compon. 1</c:v>
                </c:pt>
                <c:pt idx="1">
                  <c:v>Compon. 2</c:v>
                </c:pt>
                <c:pt idx="2">
                  <c:v>Compon. 3</c:v>
                </c:pt>
                <c:pt idx="3">
                  <c:v>Compon. 4</c:v>
                </c:pt>
                <c:pt idx="4">
                  <c:v>TOTAL</c:v>
                </c:pt>
              </c:strCache>
            </c:strRef>
          </c:cat>
          <c:val>
            <c:numRef>
              <c:f>Expend!$D$38:$H$38</c:f>
              <c:numCache>
                <c:formatCode>0.0</c:formatCode>
                <c:ptCount val="5"/>
                <c:pt idx="0">
                  <c:v>19.525466666666667</c:v>
                </c:pt>
                <c:pt idx="1">
                  <c:v>19.704499999999999</c:v>
                </c:pt>
                <c:pt idx="2">
                  <c:v>13.89875</c:v>
                </c:pt>
                <c:pt idx="3">
                  <c:v>25.926400000000001</c:v>
                </c:pt>
                <c:pt idx="4">
                  <c:v>17.855933333333333</c:v>
                </c:pt>
              </c:numCache>
            </c:numRef>
          </c:val>
          <c:shape val="cylinder"/>
        </c:ser>
        <c:dLbls>
          <c:showLegendKey val="0"/>
          <c:showVal val="0"/>
          <c:showCatName val="0"/>
          <c:showSerName val="0"/>
          <c:showPercent val="0"/>
          <c:showBubbleSize val="0"/>
        </c:dLbls>
        <c:gapWidth val="150"/>
        <c:shape val="box"/>
        <c:axId val="365048288"/>
        <c:axId val="365045544"/>
        <c:axId val="0"/>
      </c:bar3DChart>
      <c:catAx>
        <c:axId val="3650482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045544"/>
        <c:crosses val="autoZero"/>
        <c:auto val="1"/>
        <c:lblAlgn val="ctr"/>
        <c:lblOffset val="100"/>
        <c:noMultiLvlLbl val="0"/>
      </c:catAx>
      <c:valAx>
        <c:axId val="365045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04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63499</xdr:rowOff>
    </xdr:from>
    <xdr:to>
      <xdr:col>12</xdr:col>
      <xdr:colOff>80016</xdr:colOff>
      <xdr:row>76</xdr:row>
      <xdr:rowOff>18328</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2296582"/>
          <a:ext cx="8462016" cy="11649413"/>
        </a:xfrm>
        <a:prstGeom prst="rect">
          <a:avLst/>
        </a:prstGeom>
      </xdr:spPr>
    </xdr:pic>
    <xdr:clientData/>
  </xdr:twoCellAnchor>
  <xdr:twoCellAnchor editAs="oneCell">
    <xdr:from>
      <xdr:col>0</xdr:col>
      <xdr:colOff>0</xdr:colOff>
      <xdr:row>5</xdr:row>
      <xdr:rowOff>4539</xdr:rowOff>
    </xdr:from>
    <xdr:to>
      <xdr:col>12</xdr:col>
      <xdr:colOff>311135</xdr:colOff>
      <xdr:row>7</xdr:row>
      <xdr:rowOff>40823</xdr:rowOff>
    </xdr:to>
    <xdr:pic>
      <xdr:nvPicPr>
        <xdr:cNvPr id="5" name="Image 4"/>
        <xdr:cNvPicPr>
          <a:picLocks noChangeAspect="1"/>
        </xdr:cNvPicPr>
      </xdr:nvPicPr>
      <xdr:blipFill>
        <a:blip xmlns:r="http://schemas.openxmlformats.org/officeDocument/2006/relationships" r:embed="rId2"/>
        <a:stretch>
          <a:fillRect/>
        </a:stretch>
      </xdr:blipFill>
      <xdr:spPr>
        <a:xfrm>
          <a:off x="0" y="988789"/>
          <a:ext cx="9127052" cy="396117"/>
        </a:xfrm>
        <a:prstGeom prst="rect">
          <a:avLst/>
        </a:prstGeom>
        <a:ln w="12700">
          <a:solidFill>
            <a:schemeClr val="tx1"/>
          </a:solidFill>
        </a:ln>
      </xdr:spPr>
    </xdr:pic>
    <xdr:clientData/>
  </xdr:twoCellAnchor>
  <xdr:twoCellAnchor editAs="oneCell">
    <xdr:from>
      <xdr:col>2</xdr:col>
      <xdr:colOff>408216</xdr:colOff>
      <xdr:row>1</xdr:row>
      <xdr:rowOff>146659</xdr:rowOff>
    </xdr:from>
    <xdr:to>
      <xdr:col>9</xdr:col>
      <xdr:colOff>381002</xdr:colOff>
      <xdr:row>4</xdr:row>
      <xdr:rowOff>6005</xdr:rowOff>
    </xdr:to>
    <xdr:pic>
      <xdr:nvPicPr>
        <xdr:cNvPr id="6" name="Image 5"/>
        <xdr:cNvPicPr>
          <a:picLocks noChangeAspect="1"/>
        </xdr:cNvPicPr>
      </xdr:nvPicPr>
      <xdr:blipFill>
        <a:blip xmlns:r="http://schemas.openxmlformats.org/officeDocument/2006/relationships" r:embed="rId3"/>
        <a:stretch>
          <a:fillRect/>
        </a:stretch>
      </xdr:blipFill>
      <xdr:spPr>
        <a:xfrm>
          <a:off x="1932216" y="347742"/>
          <a:ext cx="5306786" cy="462596"/>
        </a:xfrm>
        <a:prstGeom prst="rect">
          <a:avLst/>
        </a:prstGeom>
        <a:ln w="12700">
          <a:solidFill>
            <a:schemeClr val="tx1"/>
          </a:solidFill>
        </a:ln>
      </xdr:spPr>
    </xdr:pic>
    <xdr:clientData/>
  </xdr:twoCellAnchor>
  <xdr:twoCellAnchor editAs="oneCell">
    <xdr:from>
      <xdr:col>11</xdr:col>
      <xdr:colOff>740832</xdr:colOff>
      <xdr:row>90</xdr:row>
      <xdr:rowOff>21166</xdr:rowOff>
    </xdr:from>
    <xdr:to>
      <xdr:col>26</xdr:col>
      <xdr:colOff>311886</xdr:colOff>
      <xdr:row>110</xdr:row>
      <xdr:rowOff>10583</xdr:rowOff>
    </xdr:to>
    <xdr:pic>
      <xdr:nvPicPr>
        <xdr:cNvPr id="8" name="Image 7"/>
        <xdr:cNvPicPr>
          <a:picLocks noChangeAspect="1"/>
        </xdr:cNvPicPr>
      </xdr:nvPicPr>
      <xdr:blipFill>
        <a:blip xmlns:r="http://schemas.openxmlformats.org/officeDocument/2006/relationships" r:embed="rId4"/>
        <a:stretch>
          <a:fillRect/>
        </a:stretch>
      </xdr:blipFill>
      <xdr:spPr>
        <a:xfrm>
          <a:off x="8794749" y="16467666"/>
          <a:ext cx="11001054" cy="3587750"/>
        </a:xfrm>
        <a:prstGeom prst="rect">
          <a:avLst/>
        </a:prstGeom>
      </xdr:spPr>
    </xdr:pic>
    <xdr:clientData/>
  </xdr:twoCellAnchor>
  <xdr:twoCellAnchor editAs="oneCell">
    <xdr:from>
      <xdr:col>12</xdr:col>
      <xdr:colOff>116416</xdr:colOff>
      <xdr:row>7</xdr:row>
      <xdr:rowOff>190501</xdr:rowOff>
    </xdr:from>
    <xdr:to>
      <xdr:col>26</xdr:col>
      <xdr:colOff>222250</xdr:colOff>
      <xdr:row>47</xdr:row>
      <xdr:rowOff>44289</xdr:rowOff>
    </xdr:to>
    <xdr:pic>
      <xdr:nvPicPr>
        <xdr:cNvPr id="9" name="Image 8"/>
        <xdr:cNvPicPr>
          <a:picLocks noChangeAspect="1"/>
        </xdr:cNvPicPr>
      </xdr:nvPicPr>
      <xdr:blipFill>
        <a:blip xmlns:r="http://schemas.openxmlformats.org/officeDocument/2006/relationships" r:embed="rId5"/>
        <a:stretch>
          <a:fillRect/>
        </a:stretch>
      </xdr:blipFill>
      <xdr:spPr>
        <a:xfrm>
          <a:off x="8932333" y="1534584"/>
          <a:ext cx="10773834" cy="7219788"/>
        </a:xfrm>
        <a:prstGeom prst="rect">
          <a:avLst/>
        </a:prstGeom>
      </xdr:spPr>
    </xdr:pic>
    <xdr:clientData/>
  </xdr:twoCellAnchor>
  <xdr:twoCellAnchor editAs="oneCell">
    <xdr:from>
      <xdr:col>12</xdr:col>
      <xdr:colOff>201084</xdr:colOff>
      <xdr:row>48</xdr:row>
      <xdr:rowOff>52916</xdr:rowOff>
    </xdr:from>
    <xdr:to>
      <xdr:col>26</xdr:col>
      <xdr:colOff>370416</xdr:colOff>
      <xdr:row>88</xdr:row>
      <xdr:rowOff>160532</xdr:rowOff>
    </xdr:to>
    <xdr:pic>
      <xdr:nvPicPr>
        <xdr:cNvPr id="10" name="Image 9"/>
        <xdr:cNvPicPr>
          <a:picLocks noChangeAspect="1"/>
        </xdr:cNvPicPr>
      </xdr:nvPicPr>
      <xdr:blipFill>
        <a:blip xmlns:r="http://schemas.openxmlformats.org/officeDocument/2006/relationships" r:embed="rId6"/>
        <a:stretch>
          <a:fillRect/>
        </a:stretch>
      </xdr:blipFill>
      <xdr:spPr>
        <a:xfrm>
          <a:off x="9017001" y="8942916"/>
          <a:ext cx="10837332" cy="7304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231775</xdr:colOff>
      <xdr:row>38</xdr:row>
      <xdr:rowOff>136525</xdr:rowOff>
    </xdr:from>
    <xdr:to>
      <xdr:col>10</xdr:col>
      <xdr:colOff>174625</xdr:colOff>
      <xdr:row>53</xdr:row>
      <xdr:rowOff>117475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603250</xdr:colOff>
      <xdr:row>2</xdr:row>
      <xdr:rowOff>2946</xdr:rowOff>
    </xdr:from>
    <xdr:to>
      <xdr:col>8</xdr:col>
      <xdr:colOff>138874</xdr:colOff>
      <xdr:row>37</xdr:row>
      <xdr:rowOff>75317</xdr:rowOff>
    </xdr:to>
    <xdr:pic>
      <xdr:nvPicPr>
        <xdr:cNvPr id="2" name="Image 1"/>
        <xdr:cNvPicPr>
          <a:picLocks noChangeAspect="1"/>
        </xdr:cNvPicPr>
      </xdr:nvPicPr>
      <xdr:blipFill>
        <a:blip xmlns:r="http://schemas.openxmlformats.org/officeDocument/2006/relationships" r:embed="rId1"/>
        <a:stretch>
          <a:fillRect/>
        </a:stretch>
      </xdr:blipFill>
      <xdr:spPr>
        <a:xfrm>
          <a:off x="603250" y="371246"/>
          <a:ext cx="6107874" cy="6530321"/>
        </a:xfrm>
        <a:prstGeom prst="rect">
          <a:avLst/>
        </a:prstGeom>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1146175</xdr:colOff>
      <xdr:row>0</xdr:row>
      <xdr:rowOff>117475</xdr:rowOff>
    </xdr:from>
    <xdr:to>
      <xdr:col>3</xdr:col>
      <xdr:colOff>12700</xdr:colOff>
      <xdr:row>1</xdr:row>
      <xdr:rowOff>942291</xdr:rowOff>
    </xdr:to>
    <xdr:pic>
      <xdr:nvPicPr>
        <xdr:cNvPr id="2" name="Picture 1" descr="GEF_seal_20_Final.png"/>
        <xdr:cNvPicPr>
          <a:picLocks noChangeAspect="1"/>
        </xdr:cNvPicPr>
      </xdr:nvPicPr>
      <xdr:blipFill>
        <a:blip xmlns:r="http://schemas.openxmlformats.org/officeDocument/2006/relationships" r:embed="rId1" cstate="print"/>
        <a:srcRect/>
        <a:stretch>
          <a:fillRect/>
        </a:stretch>
      </xdr:blipFill>
      <xdr:spPr bwMode="auto">
        <a:xfrm>
          <a:off x="1654175" y="117475"/>
          <a:ext cx="854075" cy="101531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285751</xdr:colOff>
      <xdr:row>0</xdr:row>
      <xdr:rowOff>0</xdr:rowOff>
    </xdr:from>
    <xdr:to>
      <xdr:col>2</xdr:col>
      <xdr:colOff>1206501</xdr:colOff>
      <xdr:row>0</xdr:row>
      <xdr:rowOff>1001049</xdr:rowOff>
    </xdr:to>
    <xdr:pic>
      <xdr:nvPicPr>
        <xdr:cNvPr id="2" name="Picture 1" descr="GEF_seal_20_Final.png"/>
        <xdr:cNvPicPr>
          <a:picLocks noChangeAspect="1"/>
        </xdr:cNvPicPr>
      </xdr:nvPicPr>
      <xdr:blipFill>
        <a:blip xmlns:r="http://schemas.openxmlformats.org/officeDocument/2006/relationships" r:embed="rId1" cstate="print"/>
        <a:srcRect/>
        <a:stretch>
          <a:fillRect/>
        </a:stretch>
      </xdr:blipFill>
      <xdr:spPr bwMode="auto">
        <a:xfrm>
          <a:off x="1365251" y="0"/>
          <a:ext cx="920750" cy="10010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281214</xdr:colOff>
      <xdr:row>57</xdr:row>
      <xdr:rowOff>82588</xdr:rowOff>
    </xdr:to>
    <xdr:pic>
      <xdr:nvPicPr>
        <xdr:cNvPr id="2" name="Image 1"/>
        <xdr:cNvPicPr>
          <a:picLocks noChangeAspect="1"/>
        </xdr:cNvPicPr>
      </xdr:nvPicPr>
      <xdr:blipFill>
        <a:blip xmlns:r="http://schemas.openxmlformats.org/officeDocument/2006/relationships" r:embed="rId1"/>
        <a:stretch>
          <a:fillRect/>
        </a:stretch>
      </xdr:blipFill>
      <xdr:spPr>
        <a:xfrm>
          <a:off x="762000" y="181429"/>
          <a:ext cx="7901214" cy="102425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F9"/>
  <sheetViews>
    <sheetView topLeftCell="A2" zoomScale="60" zoomScaleNormal="60" workbookViewId="0">
      <selection activeCell="AH74" sqref="AH74"/>
    </sheetView>
  </sheetViews>
  <sheetFormatPr baseColWidth="10" defaultRowHeight="14.5"/>
  <cols>
    <col min="1" max="1" width="6.1796875" customWidth="1"/>
  </cols>
  <sheetData>
    <row r="1" spans="3:6" ht="15.5">
      <c r="C1" s="97"/>
      <c r="D1" s="87"/>
    </row>
    <row r="2" spans="3:6" ht="15.5">
      <c r="C2" s="97"/>
      <c r="D2" s="87"/>
    </row>
    <row r="3" spans="3:6" ht="15.5">
      <c r="C3" s="97"/>
      <c r="D3" s="87"/>
    </row>
    <row r="4" spans="3:6" ht="15.5">
      <c r="C4" s="97"/>
      <c r="D4" s="87"/>
    </row>
    <row r="5" spans="3:6">
      <c r="C5" s="96"/>
    </row>
    <row r="8" spans="3:6" ht="21">
      <c r="C8" s="14"/>
      <c r="D8" s="13"/>
      <c r="E8" s="13"/>
      <c r="F8" s="13"/>
    </row>
    <row r="9" spans="3:6" ht="21">
      <c r="C9" s="14"/>
      <c r="D9" s="13"/>
      <c r="E9" s="13"/>
      <c r="F9" s="13"/>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80" zoomScaleNormal="80" workbookViewId="0">
      <selection activeCell="E40" sqref="E40:H44"/>
    </sheetView>
  </sheetViews>
  <sheetFormatPr baseColWidth="10" defaultRowHeight="14.5"/>
  <cols>
    <col min="1" max="1" width="4.54296875" customWidth="1"/>
    <col min="3" max="3" width="18.6328125" customWidth="1"/>
    <col min="4" max="4" width="15.54296875" customWidth="1"/>
    <col min="8" max="8" width="44.36328125" customWidth="1"/>
    <col min="9" max="9" width="32.7265625" customWidth="1"/>
  </cols>
  <sheetData>
    <row r="1" spans="1:9" ht="91" customHeight="1" thickBot="1">
      <c r="A1" s="405"/>
      <c r="B1" s="382"/>
      <c r="C1" s="628" t="s">
        <v>345</v>
      </c>
      <c r="D1" s="667"/>
      <c r="E1" s="667"/>
      <c r="F1" s="667"/>
      <c r="G1" s="667"/>
      <c r="H1" s="667"/>
      <c r="I1" s="668"/>
    </row>
    <row r="2" spans="1:9" ht="20" customHeight="1" thickBot="1">
      <c r="A2" s="408"/>
      <c r="B2" s="408"/>
      <c r="C2" s="408"/>
      <c r="D2" s="408"/>
      <c r="E2" s="408"/>
      <c r="F2" s="408"/>
      <c r="G2" s="408"/>
      <c r="H2" s="408"/>
      <c r="I2" s="408"/>
    </row>
    <row r="3" spans="1:9" ht="22.5" customHeight="1" thickBot="1">
      <c r="A3" s="409"/>
      <c r="B3" s="669">
        <v>15</v>
      </c>
      <c r="C3" s="670" t="s">
        <v>319</v>
      </c>
      <c r="D3" s="671"/>
      <c r="E3" s="671"/>
      <c r="F3" s="671"/>
      <c r="G3" s="671"/>
      <c r="H3" s="671"/>
      <c r="I3" s="672"/>
    </row>
    <row r="4" spans="1:9" ht="29">
      <c r="A4" s="405"/>
      <c r="B4" s="657"/>
      <c r="C4" s="673" t="s">
        <v>346</v>
      </c>
      <c r="D4" s="676" t="s">
        <v>321</v>
      </c>
      <c r="E4" s="677"/>
      <c r="F4" s="677"/>
      <c r="G4" s="677"/>
      <c r="H4" s="678"/>
      <c r="I4" s="410" t="s">
        <v>322</v>
      </c>
    </row>
    <row r="5" spans="1:9">
      <c r="A5" s="405"/>
      <c r="B5" s="657"/>
      <c r="C5" s="674"/>
      <c r="D5" s="411"/>
      <c r="E5" s="644" t="s">
        <v>323</v>
      </c>
      <c r="F5" s="645"/>
      <c r="G5" s="645"/>
      <c r="H5" s="646"/>
      <c r="I5" s="412"/>
    </row>
    <row r="6" spans="1:9" ht="27.5" customHeight="1">
      <c r="A6" s="405"/>
      <c r="B6" s="657"/>
      <c r="C6" s="674"/>
      <c r="D6" s="411"/>
      <c r="E6" s="647"/>
      <c r="F6" s="648"/>
      <c r="G6" s="648"/>
      <c r="H6" s="649"/>
      <c r="I6" s="412"/>
    </row>
    <row r="7" spans="1:9" ht="36" customHeight="1">
      <c r="A7" s="405"/>
      <c r="B7" s="657"/>
      <c r="C7" s="674"/>
      <c r="D7" s="411"/>
      <c r="E7" s="647"/>
      <c r="F7" s="648"/>
      <c r="G7" s="648"/>
      <c r="H7" s="649"/>
      <c r="I7" s="412"/>
    </row>
    <row r="8" spans="1:9" ht="31.5" customHeight="1">
      <c r="A8" s="405"/>
      <c r="B8" s="657"/>
      <c r="C8" s="674"/>
      <c r="D8" s="411"/>
      <c r="E8" s="647"/>
      <c r="F8" s="648"/>
      <c r="G8" s="648"/>
      <c r="H8" s="649"/>
      <c r="I8" s="412"/>
    </row>
    <row r="9" spans="1:9" ht="128" customHeight="1">
      <c r="A9" s="405"/>
      <c r="B9" s="657"/>
      <c r="C9" s="674"/>
      <c r="D9" s="413"/>
      <c r="E9" s="650"/>
      <c r="F9" s="651"/>
      <c r="G9" s="651"/>
      <c r="H9" s="652"/>
      <c r="I9" s="414"/>
    </row>
    <row r="10" spans="1:9" ht="31.5" customHeight="1" thickBot="1">
      <c r="A10" s="405"/>
      <c r="B10" s="657"/>
      <c r="C10" s="675"/>
      <c r="D10" s="679" t="s">
        <v>326</v>
      </c>
      <c r="E10" s="680"/>
      <c r="F10" s="680"/>
      <c r="G10" s="680"/>
      <c r="H10" s="681"/>
      <c r="I10" s="682"/>
    </row>
    <row r="11" spans="1:9" ht="29">
      <c r="A11" s="405"/>
      <c r="B11" s="657"/>
      <c r="C11" s="660" t="s">
        <v>347</v>
      </c>
      <c r="D11" s="683" t="s">
        <v>321</v>
      </c>
      <c r="E11" s="684"/>
      <c r="F11" s="684"/>
      <c r="G11" s="684"/>
      <c r="H11" s="685"/>
      <c r="I11" s="415" t="s">
        <v>322</v>
      </c>
    </row>
    <row r="12" spans="1:9">
      <c r="A12" s="405"/>
      <c r="B12" s="657"/>
      <c r="C12" s="660"/>
      <c r="D12" s="411"/>
      <c r="E12" s="644" t="s">
        <v>323</v>
      </c>
      <c r="F12" s="645"/>
      <c r="G12" s="645"/>
      <c r="H12" s="646"/>
      <c r="I12" s="412"/>
    </row>
    <row r="13" spans="1:9">
      <c r="A13" s="405"/>
      <c r="B13" s="657"/>
      <c r="C13" s="660"/>
      <c r="D13" s="411"/>
      <c r="E13" s="647"/>
      <c r="F13" s="648"/>
      <c r="G13" s="648"/>
      <c r="H13" s="649"/>
      <c r="I13" s="412"/>
    </row>
    <row r="14" spans="1:9">
      <c r="A14" s="405"/>
      <c r="B14" s="657"/>
      <c r="C14" s="660"/>
      <c r="D14" s="411"/>
      <c r="E14" s="647"/>
      <c r="F14" s="648"/>
      <c r="G14" s="648"/>
      <c r="H14" s="649"/>
      <c r="I14" s="412"/>
    </row>
    <row r="15" spans="1:9">
      <c r="A15" s="405"/>
      <c r="B15" s="657"/>
      <c r="C15" s="660"/>
      <c r="D15" s="411"/>
      <c r="E15" s="647"/>
      <c r="F15" s="648"/>
      <c r="G15" s="648"/>
      <c r="H15" s="649"/>
      <c r="I15" s="412"/>
    </row>
    <row r="16" spans="1:9" ht="180.5" customHeight="1">
      <c r="A16" s="405"/>
      <c r="B16" s="657"/>
      <c r="C16" s="660"/>
      <c r="D16" s="411"/>
      <c r="E16" s="650"/>
      <c r="F16" s="651"/>
      <c r="G16" s="651"/>
      <c r="H16" s="652"/>
      <c r="I16" s="412"/>
    </row>
    <row r="17" spans="1:9" ht="15" thickBot="1">
      <c r="A17" s="405"/>
      <c r="B17" s="657"/>
      <c r="C17" s="661"/>
      <c r="D17" s="653" t="s">
        <v>326</v>
      </c>
      <c r="E17" s="654"/>
      <c r="F17" s="654"/>
      <c r="G17" s="654"/>
      <c r="H17" s="655"/>
      <c r="I17" s="666"/>
    </row>
    <row r="18" spans="1:9" ht="29">
      <c r="A18" s="405"/>
      <c r="B18" s="657"/>
      <c r="C18" s="659" t="s">
        <v>348</v>
      </c>
      <c r="D18" s="641" t="s">
        <v>321</v>
      </c>
      <c r="E18" s="642"/>
      <c r="F18" s="642"/>
      <c r="G18" s="642"/>
      <c r="H18" s="643"/>
      <c r="I18" s="410" t="s">
        <v>322</v>
      </c>
    </row>
    <row r="19" spans="1:9">
      <c r="A19" s="405"/>
      <c r="B19" s="657"/>
      <c r="C19" s="660"/>
      <c r="D19" s="411"/>
      <c r="E19" s="644" t="s">
        <v>323</v>
      </c>
      <c r="F19" s="645"/>
      <c r="G19" s="645"/>
      <c r="H19" s="646"/>
      <c r="I19" s="412"/>
    </row>
    <row r="20" spans="1:9">
      <c r="A20" s="405"/>
      <c r="B20" s="657"/>
      <c r="C20" s="660"/>
      <c r="D20" s="411"/>
      <c r="E20" s="647"/>
      <c r="F20" s="648"/>
      <c r="G20" s="648"/>
      <c r="H20" s="649"/>
      <c r="I20" s="412"/>
    </row>
    <row r="21" spans="1:9">
      <c r="A21" s="405"/>
      <c r="B21" s="657"/>
      <c r="C21" s="660"/>
      <c r="D21" s="411"/>
      <c r="E21" s="647"/>
      <c r="F21" s="648"/>
      <c r="G21" s="648"/>
      <c r="H21" s="649"/>
      <c r="I21" s="412"/>
    </row>
    <row r="22" spans="1:9">
      <c r="A22" s="405"/>
      <c r="B22" s="657"/>
      <c r="C22" s="660"/>
      <c r="D22" s="411"/>
      <c r="E22" s="647"/>
      <c r="F22" s="648"/>
      <c r="G22" s="648"/>
      <c r="H22" s="649"/>
      <c r="I22" s="412"/>
    </row>
    <row r="23" spans="1:9" ht="173.5" customHeight="1">
      <c r="A23" s="405"/>
      <c r="B23" s="657"/>
      <c r="C23" s="660"/>
      <c r="D23" s="411"/>
      <c r="E23" s="650"/>
      <c r="F23" s="651"/>
      <c r="G23" s="651"/>
      <c r="H23" s="652"/>
      <c r="I23" s="412"/>
    </row>
    <row r="24" spans="1:9" ht="15" thickBot="1">
      <c r="A24" s="405"/>
      <c r="B24" s="658"/>
      <c r="C24" s="660"/>
      <c r="D24" s="653" t="s">
        <v>326</v>
      </c>
      <c r="E24" s="654"/>
      <c r="F24" s="654"/>
      <c r="G24" s="654"/>
      <c r="H24" s="655"/>
      <c r="I24" s="656"/>
    </row>
    <row r="25" spans="1:9" ht="29">
      <c r="A25" s="405"/>
      <c r="B25" s="657"/>
      <c r="C25" s="659" t="s">
        <v>349</v>
      </c>
      <c r="D25" s="641" t="s">
        <v>321</v>
      </c>
      <c r="E25" s="642"/>
      <c r="F25" s="642"/>
      <c r="G25" s="642"/>
      <c r="H25" s="643"/>
      <c r="I25" s="410" t="s">
        <v>322</v>
      </c>
    </row>
    <row r="26" spans="1:9">
      <c r="A26" s="405"/>
      <c r="B26" s="657"/>
      <c r="C26" s="660"/>
      <c r="D26" s="411"/>
      <c r="E26" s="644" t="s">
        <v>323</v>
      </c>
      <c r="F26" s="645"/>
      <c r="G26" s="645"/>
      <c r="H26" s="646"/>
      <c r="I26" s="412"/>
    </row>
    <row r="27" spans="1:9">
      <c r="A27" s="405"/>
      <c r="B27" s="657"/>
      <c r="C27" s="660"/>
      <c r="D27" s="411"/>
      <c r="E27" s="647"/>
      <c r="F27" s="648"/>
      <c r="G27" s="648"/>
      <c r="H27" s="649"/>
      <c r="I27" s="412"/>
    </row>
    <row r="28" spans="1:9">
      <c r="A28" s="405"/>
      <c r="B28" s="657"/>
      <c r="C28" s="660"/>
      <c r="D28" s="411"/>
      <c r="E28" s="647"/>
      <c r="F28" s="648"/>
      <c r="G28" s="648"/>
      <c r="H28" s="649"/>
      <c r="I28" s="412"/>
    </row>
    <row r="29" spans="1:9">
      <c r="A29" s="405"/>
      <c r="B29" s="657"/>
      <c r="C29" s="660"/>
      <c r="D29" s="411"/>
      <c r="E29" s="647"/>
      <c r="F29" s="648"/>
      <c r="G29" s="648"/>
      <c r="H29" s="649"/>
      <c r="I29" s="412"/>
    </row>
    <row r="30" spans="1:9" ht="174" customHeight="1">
      <c r="A30" s="405"/>
      <c r="B30" s="657"/>
      <c r="C30" s="660"/>
      <c r="D30" s="413"/>
      <c r="E30" s="650"/>
      <c r="F30" s="651"/>
      <c r="G30" s="651"/>
      <c r="H30" s="652"/>
      <c r="I30" s="414"/>
    </row>
    <row r="31" spans="1:9" ht="15" thickBot="1">
      <c r="A31" s="405"/>
      <c r="B31" s="657"/>
      <c r="C31" s="661"/>
      <c r="D31" s="662" t="s">
        <v>326</v>
      </c>
      <c r="E31" s="663"/>
      <c r="F31" s="663"/>
      <c r="G31" s="663"/>
      <c r="H31" s="664"/>
      <c r="I31" s="665"/>
    </row>
    <row r="32" spans="1:9" ht="29">
      <c r="A32" s="405"/>
      <c r="B32" s="657"/>
      <c r="C32" s="659" t="s">
        <v>350</v>
      </c>
      <c r="D32" s="641" t="s">
        <v>321</v>
      </c>
      <c r="E32" s="642"/>
      <c r="F32" s="642"/>
      <c r="G32" s="642"/>
      <c r="H32" s="643"/>
      <c r="I32" s="415" t="s">
        <v>322</v>
      </c>
    </row>
    <row r="33" spans="1:9">
      <c r="A33" s="405"/>
      <c r="B33" s="657"/>
      <c r="C33" s="660"/>
      <c r="D33" s="411"/>
      <c r="E33" s="644" t="s">
        <v>323</v>
      </c>
      <c r="F33" s="645"/>
      <c r="G33" s="645"/>
      <c r="H33" s="646"/>
      <c r="I33" s="412"/>
    </row>
    <row r="34" spans="1:9">
      <c r="A34" s="405"/>
      <c r="B34" s="657"/>
      <c r="C34" s="660"/>
      <c r="D34" s="411"/>
      <c r="E34" s="647"/>
      <c r="F34" s="648"/>
      <c r="G34" s="648"/>
      <c r="H34" s="649"/>
      <c r="I34" s="412"/>
    </row>
    <row r="35" spans="1:9">
      <c r="A35" s="405"/>
      <c r="B35" s="657"/>
      <c r="C35" s="660"/>
      <c r="D35" s="411"/>
      <c r="E35" s="647"/>
      <c r="F35" s="648"/>
      <c r="G35" s="648"/>
      <c r="H35" s="649"/>
      <c r="I35" s="412"/>
    </row>
    <row r="36" spans="1:9">
      <c r="A36" s="405"/>
      <c r="B36" s="657"/>
      <c r="C36" s="660"/>
      <c r="D36" s="411"/>
      <c r="E36" s="647"/>
      <c r="F36" s="648"/>
      <c r="G36" s="648"/>
      <c r="H36" s="649"/>
      <c r="I36" s="412"/>
    </row>
    <row r="37" spans="1:9" ht="176" customHeight="1">
      <c r="A37" s="405"/>
      <c r="B37" s="657"/>
      <c r="C37" s="660"/>
      <c r="D37" s="411"/>
      <c r="E37" s="650"/>
      <c r="F37" s="651"/>
      <c r="G37" s="651"/>
      <c r="H37" s="652"/>
      <c r="I37" s="412"/>
    </row>
    <row r="38" spans="1:9" ht="15" thickBot="1">
      <c r="A38" s="405"/>
      <c r="B38" s="657"/>
      <c r="C38" s="661"/>
      <c r="D38" s="653" t="s">
        <v>326</v>
      </c>
      <c r="E38" s="654"/>
      <c r="F38" s="654"/>
      <c r="G38" s="654"/>
      <c r="H38" s="655"/>
      <c r="I38" s="666"/>
    </row>
    <row r="39" spans="1:9" ht="29">
      <c r="A39" s="405"/>
      <c r="B39" s="657"/>
      <c r="C39" s="659" t="s">
        <v>351</v>
      </c>
      <c r="D39" s="641" t="s">
        <v>321</v>
      </c>
      <c r="E39" s="642"/>
      <c r="F39" s="642"/>
      <c r="G39" s="642"/>
      <c r="H39" s="643"/>
      <c r="I39" s="410" t="s">
        <v>322</v>
      </c>
    </row>
    <row r="40" spans="1:9">
      <c r="A40" s="405"/>
      <c r="B40" s="657"/>
      <c r="C40" s="660"/>
      <c r="D40" s="411"/>
      <c r="E40" s="644" t="s">
        <v>323</v>
      </c>
      <c r="F40" s="645"/>
      <c r="G40" s="645"/>
      <c r="H40" s="646"/>
      <c r="I40" s="412"/>
    </row>
    <row r="41" spans="1:9">
      <c r="A41" s="405"/>
      <c r="B41" s="657"/>
      <c r="C41" s="660"/>
      <c r="D41" s="411"/>
      <c r="E41" s="647"/>
      <c r="F41" s="648"/>
      <c r="G41" s="648"/>
      <c r="H41" s="649"/>
      <c r="I41" s="412"/>
    </row>
    <row r="42" spans="1:9">
      <c r="A42" s="405"/>
      <c r="B42" s="657"/>
      <c r="C42" s="660"/>
      <c r="D42" s="411"/>
      <c r="E42" s="647"/>
      <c r="F42" s="648"/>
      <c r="G42" s="648"/>
      <c r="H42" s="649"/>
      <c r="I42" s="412"/>
    </row>
    <row r="43" spans="1:9">
      <c r="A43" s="405"/>
      <c r="B43" s="657"/>
      <c r="C43" s="660"/>
      <c r="D43" s="411"/>
      <c r="E43" s="647"/>
      <c r="F43" s="648"/>
      <c r="G43" s="648"/>
      <c r="H43" s="649"/>
      <c r="I43" s="412"/>
    </row>
    <row r="44" spans="1:9" ht="175" customHeight="1">
      <c r="A44" s="405"/>
      <c r="B44" s="657"/>
      <c r="C44" s="660"/>
      <c r="D44" s="411"/>
      <c r="E44" s="650"/>
      <c r="F44" s="651"/>
      <c r="G44" s="651"/>
      <c r="H44" s="652"/>
      <c r="I44" s="412"/>
    </row>
    <row r="45" spans="1:9" ht="15" thickBot="1">
      <c r="A45" s="405"/>
      <c r="B45" s="658"/>
      <c r="C45" s="660"/>
      <c r="D45" s="653" t="s">
        <v>326</v>
      </c>
      <c r="E45" s="654"/>
      <c r="F45" s="654"/>
      <c r="G45" s="654"/>
      <c r="H45" s="655"/>
      <c r="I45" s="656"/>
    </row>
    <row r="46" spans="1:9" ht="29">
      <c r="A46" s="405"/>
      <c r="B46" s="657"/>
      <c r="C46" s="659" t="s">
        <v>352</v>
      </c>
      <c r="D46" s="641" t="s">
        <v>321</v>
      </c>
      <c r="E46" s="642"/>
      <c r="F46" s="642"/>
      <c r="G46" s="642"/>
      <c r="H46" s="643"/>
      <c r="I46" s="410" t="s">
        <v>322</v>
      </c>
    </row>
    <row r="47" spans="1:9">
      <c r="A47" s="405"/>
      <c r="B47" s="657"/>
      <c r="C47" s="660"/>
      <c r="D47" s="411"/>
      <c r="E47" s="644" t="s">
        <v>323</v>
      </c>
      <c r="F47" s="645"/>
      <c r="G47" s="645"/>
      <c r="H47" s="646"/>
      <c r="I47" s="412"/>
    </row>
    <row r="48" spans="1:9">
      <c r="A48" s="405"/>
      <c r="B48" s="657"/>
      <c r="C48" s="660"/>
      <c r="D48" s="411"/>
      <c r="E48" s="647"/>
      <c r="F48" s="648"/>
      <c r="G48" s="648"/>
      <c r="H48" s="649"/>
      <c r="I48" s="412"/>
    </row>
    <row r="49" spans="1:9">
      <c r="A49" s="405"/>
      <c r="B49" s="657"/>
      <c r="C49" s="660"/>
      <c r="D49" s="411"/>
      <c r="E49" s="647"/>
      <c r="F49" s="648"/>
      <c r="G49" s="648"/>
      <c r="H49" s="649"/>
      <c r="I49" s="412"/>
    </row>
    <row r="50" spans="1:9">
      <c r="A50" s="405"/>
      <c r="B50" s="657"/>
      <c r="C50" s="660"/>
      <c r="D50" s="411"/>
      <c r="E50" s="647"/>
      <c r="F50" s="648"/>
      <c r="G50" s="648"/>
      <c r="H50" s="649"/>
      <c r="I50" s="412"/>
    </row>
    <row r="51" spans="1:9" ht="176" customHeight="1">
      <c r="A51" s="405"/>
      <c r="B51" s="657"/>
      <c r="C51" s="660"/>
      <c r="D51" s="413"/>
      <c r="E51" s="650"/>
      <c r="F51" s="651"/>
      <c r="G51" s="651"/>
      <c r="H51" s="652"/>
      <c r="I51" s="414"/>
    </row>
    <row r="52" spans="1:9" ht="15" thickBot="1">
      <c r="A52" s="405"/>
      <c r="B52" s="657"/>
      <c r="C52" s="661"/>
      <c r="D52" s="662" t="s">
        <v>326</v>
      </c>
      <c r="E52" s="663"/>
      <c r="F52" s="663"/>
      <c r="G52" s="663"/>
      <c r="H52" s="664"/>
      <c r="I52" s="665"/>
    </row>
    <row r="53" spans="1:9" ht="29">
      <c r="A53" s="405"/>
      <c r="B53" s="657"/>
      <c r="C53" s="659" t="s">
        <v>353</v>
      </c>
      <c r="D53" s="641" t="s">
        <v>321</v>
      </c>
      <c r="E53" s="642"/>
      <c r="F53" s="642"/>
      <c r="G53" s="642"/>
      <c r="H53" s="643"/>
      <c r="I53" s="415" t="s">
        <v>322</v>
      </c>
    </row>
    <row r="54" spans="1:9">
      <c r="A54" s="405"/>
      <c r="B54" s="657"/>
      <c r="C54" s="660"/>
      <c r="D54" s="411"/>
      <c r="E54" s="644" t="s">
        <v>323</v>
      </c>
      <c r="F54" s="645"/>
      <c r="G54" s="645"/>
      <c r="H54" s="646"/>
      <c r="I54" s="412"/>
    </row>
    <row r="55" spans="1:9">
      <c r="A55" s="405"/>
      <c r="B55" s="657"/>
      <c r="C55" s="660"/>
      <c r="D55" s="411"/>
      <c r="E55" s="647"/>
      <c r="F55" s="648"/>
      <c r="G55" s="648"/>
      <c r="H55" s="649"/>
      <c r="I55" s="412"/>
    </row>
    <row r="56" spans="1:9">
      <c r="A56" s="405"/>
      <c r="B56" s="657"/>
      <c r="C56" s="660"/>
      <c r="D56" s="411"/>
      <c r="E56" s="647"/>
      <c r="F56" s="648"/>
      <c r="G56" s="648"/>
      <c r="H56" s="649"/>
      <c r="I56" s="412"/>
    </row>
    <row r="57" spans="1:9">
      <c r="A57" s="405"/>
      <c r="B57" s="657"/>
      <c r="C57" s="660"/>
      <c r="D57" s="411"/>
      <c r="E57" s="647"/>
      <c r="F57" s="648"/>
      <c r="G57" s="648"/>
      <c r="H57" s="649"/>
      <c r="I57" s="412"/>
    </row>
    <row r="58" spans="1:9">
      <c r="A58" s="405"/>
      <c r="B58" s="657"/>
      <c r="C58" s="660"/>
      <c r="D58" s="411"/>
      <c r="E58" s="650"/>
      <c r="F58" s="651"/>
      <c r="G58" s="651"/>
      <c r="H58" s="652"/>
      <c r="I58" s="412"/>
    </row>
    <row r="59" spans="1:9" ht="15" thickBot="1">
      <c r="A59" s="405"/>
      <c r="B59" s="657"/>
      <c r="C59" s="661"/>
      <c r="D59" s="653" t="s">
        <v>326</v>
      </c>
      <c r="E59" s="654"/>
      <c r="F59" s="654"/>
      <c r="G59" s="654"/>
      <c r="H59" s="655"/>
      <c r="I59" s="666"/>
    </row>
    <row r="60" spans="1:9" ht="29">
      <c r="A60" s="405"/>
      <c r="B60" s="657"/>
      <c r="C60" s="659" t="s">
        <v>354</v>
      </c>
      <c r="D60" s="641" t="s">
        <v>321</v>
      </c>
      <c r="E60" s="642"/>
      <c r="F60" s="642"/>
      <c r="G60" s="642"/>
      <c r="H60" s="643"/>
      <c r="I60" s="410" t="s">
        <v>322</v>
      </c>
    </row>
    <row r="61" spans="1:9">
      <c r="A61" s="405"/>
      <c r="B61" s="657"/>
      <c r="C61" s="660"/>
      <c r="D61" s="411"/>
      <c r="E61" s="644" t="s">
        <v>323</v>
      </c>
      <c r="F61" s="645"/>
      <c r="G61" s="645"/>
      <c r="H61" s="646"/>
      <c r="I61" s="412"/>
    </row>
    <row r="62" spans="1:9">
      <c r="A62" s="405"/>
      <c r="B62" s="657"/>
      <c r="C62" s="660"/>
      <c r="D62" s="411"/>
      <c r="E62" s="647"/>
      <c r="F62" s="648"/>
      <c r="G62" s="648"/>
      <c r="H62" s="649"/>
      <c r="I62" s="412"/>
    </row>
    <row r="63" spans="1:9">
      <c r="A63" s="405"/>
      <c r="B63" s="657"/>
      <c r="C63" s="660"/>
      <c r="D63" s="411"/>
      <c r="E63" s="647"/>
      <c r="F63" s="648"/>
      <c r="G63" s="648"/>
      <c r="H63" s="649"/>
      <c r="I63" s="412"/>
    </row>
    <row r="64" spans="1:9">
      <c r="A64" s="405"/>
      <c r="B64" s="657"/>
      <c r="C64" s="660"/>
      <c r="D64" s="411"/>
      <c r="E64" s="647"/>
      <c r="F64" s="648"/>
      <c r="G64" s="648"/>
      <c r="H64" s="649"/>
      <c r="I64" s="412"/>
    </row>
    <row r="65" spans="1:9" ht="174" customHeight="1">
      <c r="A65" s="405"/>
      <c r="B65" s="657"/>
      <c r="C65" s="660"/>
      <c r="D65" s="411"/>
      <c r="E65" s="650"/>
      <c r="F65" s="651"/>
      <c r="G65" s="651"/>
      <c r="H65" s="652"/>
      <c r="I65" s="412"/>
    </row>
    <row r="66" spans="1:9">
      <c r="A66" s="405"/>
      <c r="B66" s="658"/>
      <c r="C66" s="660"/>
      <c r="D66" s="653" t="s">
        <v>326</v>
      </c>
      <c r="E66" s="654"/>
      <c r="F66" s="654"/>
      <c r="G66" s="654"/>
      <c r="H66" s="655"/>
      <c r="I66" s="656"/>
    </row>
  </sheetData>
  <mergeCells count="41">
    <mergeCell ref="C1:I1"/>
    <mergeCell ref="B3:B24"/>
    <mergeCell ref="C3:I3"/>
    <mergeCell ref="C4:C10"/>
    <mergeCell ref="D4:H4"/>
    <mergeCell ref="E5:H9"/>
    <mergeCell ref="D10:I10"/>
    <mergeCell ref="C11:C17"/>
    <mergeCell ref="D11:H11"/>
    <mergeCell ref="E12:H16"/>
    <mergeCell ref="D17:I17"/>
    <mergeCell ref="C18:C24"/>
    <mergeCell ref="D18:H18"/>
    <mergeCell ref="E19:H23"/>
    <mergeCell ref="D24:I24"/>
    <mergeCell ref="B25:B45"/>
    <mergeCell ref="C25:C31"/>
    <mergeCell ref="D25:H25"/>
    <mergeCell ref="E26:H30"/>
    <mergeCell ref="D31:I31"/>
    <mergeCell ref="C32:C38"/>
    <mergeCell ref="D32:H32"/>
    <mergeCell ref="E33:H37"/>
    <mergeCell ref="D38:I38"/>
    <mergeCell ref="C39:C45"/>
    <mergeCell ref="D39:H39"/>
    <mergeCell ref="E40:H44"/>
    <mergeCell ref="D45:I45"/>
    <mergeCell ref="D60:H60"/>
    <mergeCell ref="E61:H65"/>
    <mergeCell ref="D66:I66"/>
    <mergeCell ref="B46:B66"/>
    <mergeCell ref="C46:C52"/>
    <mergeCell ref="D46:H46"/>
    <mergeCell ref="E47:H51"/>
    <mergeCell ref="D52:I52"/>
    <mergeCell ref="C53:C59"/>
    <mergeCell ref="D53:H53"/>
    <mergeCell ref="E54:H58"/>
    <mergeCell ref="D59:I59"/>
    <mergeCell ref="C60:C66"/>
  </mergeCells>
  <dataValidations count="2">
    <dataValidation allowBlank="1" showInputMessage="1" showErrorMessage="1" promptTitle="Stress Reduction Amount/Value" prompt="Please enter amount/value of respective stress reduction (Column D) here. Please enter using the units listed (e.g. 100 N, 300 P, 0 BOD for Option 1)" sqref="I47:I51 I54:I58 I61:I65 I5:I9 I12:I16 I19:I23 I40:I44 I33:I37 I26:I30"/>
    <dataValidation type="list" allowBlank="1" showInputMessage="1" showErrorMessage="1" sqref="D47:D51 D61:D65 D54:D58 D5:D9 D19:D23 D12:D16 D33:D37 D40:D44 D26:D30">
      <formula1>"1,2,3,4,5,6,7,8,9,10,11,12,13,14,15,16"</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P47" sqref="P47"/>
    </sheetView>
  </sheetViews>
  <sheetFormatPr baseColWidth="10"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80" zoomScaleNormal="80" workbookViewId="0">
      <selection activeCell="D31" sqref="D31"/>
    </sheetView>
  </sheetViews>
  <sheetFormatPr baseColWidth="10" defaultRowHeight="14.5"/>
  <cols>
    <col min="1" max="1" width="3.90625" customWidth="1"/>
    <col min="2" max="2" width="4.6328125" customWidth="1"/>
    <col min="3" max="3" width="60.26953125" customWidth="1"/>
    <col min="4" max="4" width="17.1796875" customWidth="1"/>
    <col min="5" max="5" width="7.26953125" customWidth="1"/>
    <col min="6" max="6" width="15.36328125" customWidth="1"/>
    <col min="7" max="7" width="7.08984375" style="7" customWidth="1"/>
    <col min="8" max="8" width="15.36328125" customWidth="1"/>
    <col min="9" max="9" width="6.36328125" customWidth="1"/>
    <col min="10" max="10" width="5.1796875" customWidth="1"/>
  </cols>
  <sheetData>
    <row r="1" spans="2:9" ht="6" customHeight="1" thickBot="1">
      <c r="B1" s="498"/>
      <c r="C1" s="498"/>
      <c r="D1" s="498"/>
      <c r="E1" s="498"/>
      <c r="F1" s="498"/>
      <c r="G1" s="498"/>
      <c r="H1" s="498"/>
      <c r="I1" s="498"/>
    </row>
    <row r="2" spans="2:9" ht="14.5" customHeight="1">
      <c r="B2" s="492" t="s">
        <v>102</v>
      </c>
      <c r="C2" s="493"/>
      <c r="D2" s="493"/>
      <c r="E2" s="493"/>
      <c r="F2" s="493"/>
      <c r="G2" s="493"/>
      <c r="H2" s="493"/>
      <c r="I2" s="494"/>
    </row>
    <row r="3" spans="2:9" ht="16" customHeight="1" thickBot="1">
      <c r="B3" s="495"/>
      <c r="C3" s="496"/>
      <c r="D3" s="496"/>
      <c r="E3" s="496"/>
      <c r="F3" s="496"/>
      <c r="G3" s="496"/>
      <c r="H3" s="496"/>
      <c r="I3" s="497"/>
    </row>
    <row r="4" spans="2:9" ht="15" customHeight="1">
      <c r="B4" s="137"/>
      <c r="C4" s="135"/>
      <c r="D4" s="135"/>
      <c r="E4" s="135"/>
      <c r="F4" s="135"/>
      <c r="G4" s="135"/>
      <c r="H4" s="135"/>
      <c r="I4" s="150"/>
    </row>
    <row r="5" spans="2:9" ht="22.5" customHeight="1">
      <c r="B5" s="138"/>
      <c r="C5" s="456" t="s">
        <v>132</v>
      </c>
      <c r="D5" s="136"/>
      <c r="E5" s="136"/>
      <c r="F5" s="136"/>
      <c r="G5" s="136"/>
      <c r="H5" s="136"/>
      <c r="I5" s="151"/>
    </row>
    <row r="6" spans="2:9" ht="21.5" customHeight="1">
      <c r="B6" s="139"/>
      <c r="C6" s="140" t="s">
        <v>148</v>
      </c>
      <c r="D6" s="300" t="s">
        <v>117</v>
      </c>
      <c r="E6" s="108"/>
      <c r="F6" s="108"/>
      <c r="G6" s="108"/>
      <c r="H6" s="108"/>
      <c r="I6" s="143"/>
    </row>
    <row r="7" spans="2:9">
      <c r="B7" s="139"/>
      <c r="C7" s="140" t="s">
        <v>103</v>
      </c>
      <c r="D7" s="300" t="s">
        <v>104</v>
      </c>
      <c r="E7" s="108"/>
      <c r="F7" s="108"/>
      <c r="G7" s="108"/>
      <c r="H7" s="108"/>
      <c r="I7" s="143"/>
    </row>
    <row r="8" spans="2:9">
      <c r="B8" s="139"/>
      <c r="C8" s="140" t="s">
        <v>149</v>
      </c>
      <c r="D8" s="300" t="s">
        <v>105</v>
      </c>
      <c r="E8" s="108"/>
      <c r="F8" s="108"/>
      <c r="G8" s="108"/>
      <c r="H8" s="108"/>
      <c r="I8" s="143"/>
    </row>
    <row r="9" spans="2:9">
      <c r="B9" s="139"/>
      <c r="C9" s="140" t="s">
        <v>106</v>
      </c>
      <c r="D9" s="300" t="s">
        <v>107</v>
      </c>
      <c r="E9" s="108"/>
      <c r="F9" s="108"/>
      <c r="G9" s="108"/>
      <c r="H9" s="108"/>
      <c r="I9" s="143"/>
    </row>
    <row r="10" spans="2:9">
      <c r="B10" s="139"/>
      <c r="C10" s="140"/>
      <c r="D10" s="108"/>
      <c r="E10" s="108"/>
      <c r="F10" s="108"/>
      <c r="G10" s="108"/>
      <c r="H10" s="108"/>
      <c r="I10" s="143"/>
    </row>
    <row r="11" spans="2:9">
      <c r="B11" s="139"/>
      <c r="C11" s="140" t="s">
        <v>108</v>
      </c>
      <c r="D11" s="301">
        <v>3000000</v>
      </c>
      <c r="E11" s="108"/>
      <c r="F11" s="108"/>
      <c r="G11" s="108"/>
      <c r="H11" s="108"/>
      <c r="I11" s="143"/>
    </row>
    <row r="12" spans="2:9">
      <c r="B12" s="139"/>
      <c r="C12" s="140" t="s">
        <v>131</v>
      </c>
      <c r="D12" s="301">
        <v>15890000</v>
      </c>
      <c r="E12" s="108"/>
      <c r="F12" s="108"/>
      <c r="G12" s="108"/>
      <c r="H12" s="108"/>
      <c r="I12" s="143"/>
    </row>
    <row r="13" spans="2:9">
      <c r="B13" s="139"/>
      <c r="C13" s="108"/>
      <c r="D13" s="108"/>
      <c r="E13" s="108"/>
      <c r="F13" s="108"/>
      <c r="G13" s="108"/>
      <c r="H13" s="108"/>
      <c r="I13" s="143"/>
    </row>
    <row r="14" spans="2:9" ht="22" customHeight="1">
      <c r="B14" s="139"/>
      <c r="C14" s="457" t="s">
        <v>133</v>
      </c>
      <c r="D14" s="108"/>
      <c r="E14" s="108"/>
      <c r="F14" s="108"/>
      <c r="G14" s="108"/>
      <c r="H14" s="108"/>
      <c r="I14" s="143"/>
    </row>
    <row r="15" spans="2:9" ht="16.5" customHeight="1" thickBot="1">
      <c r="B15" s="139"/>
      <c r="C15" s="108"/>
      <c r="D15" s="465" t="s">
        <v>130</v>
      </c>
      <c r="E15" s="144"/>
      <c r="F15" s="465" t="s">
        <v>127</v>
      </c>
      <c r="G15" s="145"/>
      <c r="H15" s="465" t="s">
        <v>129</v>
      </c>
      <c r="I15" s="143"/>
    </row>
    <row r="16" spans="2:9">
      <c r="B16" s="139"/>
      <c r="C16" s="140" t="s">
        <v>115</v>
      </c>
      <c r="D16" s="469">
        <v>0.18</v>
      </c>
      <c r="E16" s="108"/>
      <c r="F16" s="466">
        <v>0.5</v>
      </c>
      <c r="G16" s="107"/>
      <c r="H16" s="468" t="s">
        <v>135</v>
      </c>
      <c r="I16" s="143"/>
    </row>
    <row r="17" spans="2:11" ht="15" thickBot="1">
      <c r="B17" s="139"/>
      <c r="C17" s="140" t="s">
        <v>134</v>
      </c>
      <c r="D17" s="470">
        <v>2</v>
      </c>
      <c r="E17" s="108"/>
      <c r="F17" s="467">
        <v>4</v>
      </c>
      <c r="G17" s="146"/>
      <c r="H17" s="461">
        <v>6</v>
      </c>
      <c r="I17" s="143"/>
    </row>
    <row r="18" spans="2:11" ht="15" thickBot="1">
      <c r="B18" s="139"/>
      <c r="C18" s="140"/>
      <c r="D18" s="108"/>
      <c r="E18" s="108"/>
      <c r="F18" s="108"/>
      <c r="G18" s="108"/>
      <c r="H18" s="108"/>
      <c r="I18" s="143"/>
      <c r="K18" s="7"/>
    </row>
    <row r="19" spans="2:11">
      <c r="B19" s="139"/>
      <c r="C19" s="140" t="s">
        <v>109</v>
      </c>
      <c r="D19" s="471">
        <v>0</v>
      </c>
      <c r="E19" s="108"/>
      <c r="F19" s="462">
        <v>20000</v>
      </c>
      <c r="G19" s="147"/>
      <c r="H19" s="458">
        <v>30000</v>
      </c>
      <c r="I19" s="143"/>
    </row>
    <row r="20" spans="2:11">
      <c r="B20" s="139"/>
      <c r="C20" s="140" t="s">
        <v>177</v>
      </c>
      <c r="D20" s="472">
        <v>0</v>
      </c>
      <c r="E20" s="108"/>
      <c r="F20" s="463">
        <v>1000</v>
      </c>
      <c r="G20" s="147"/>
      <c r="H20" s="459">
        <v>1600</v>
      </c>
      <c r="I20" s="143"/>
    </row>
    <row r="21" spans="2:11">
      <c r="B21" s="139"/>
      <c r="C21" s="190" t="s">
        <v>128</v>
      </c>
      <c r="D21" s="472">
        <f>Fram!E10</f>
        <v>0</v>
      </c>
      <c r="E21" s="34"/>
      <c r="F21" s="463">
        <v>15</v>
      </c>
      <c r="G21" s="148"/>
      <c r="H21" s="459">
        <v>30</v>
      </c>
      <c r="I21" s="143"/>
    </row>
    <row r="22" spans="2:11">
      <c r="B22" s="139"/>
      <c r="C22" s="140" t="s">
        <v>126</v>
      </c>
      <c r="D22" s="472">
        <f>MPA!W17</f>
        <v>1</v>
      </c>
      <c r="E22" s="108"/>
      <c r="F22" s="463">
        <v>2</v>
      </c>
      <c r="G22" s="147"/>
      <c r="H22" s="459">
        <v>4</v>
      </c>
      <c r="I22" s="143"/>
    </row>
    <row r="23" spans="2:11" ht="15" thickBot="1">
      <c r="B23" s="139"/>
      <c r="C23" s="140" t="s">
        <v>118</v>
      </c>
      <c r="D23" s="470">
        <f>MPA!B51</f>
        <v>0</v>
      </c>
      <c r="E23" s="108"/>
      <c r="F23" s="464">
        <v>3</v>
      </c>
      <c r="G23" s="147"/>
      <c r="H23" s="460">
        <v>4</v>
      </c>
      <c r="I23" s="143"/>
    </row>
    <row r="24" spans="2:11" ht="15" thickBot="1">
      <c r="B24" s="139"/>
      <c r="C24" s="140"/>
      <c r="D24" s="108"/>
      <c r="E24" s="108"/>
      <c r="F24" s="93"/>
      <c r="G24" s="108"/>
      <c r="H24" s="108"/>
      <c r="I24" s="143"/>
    </row>
    <row r="25" spans="2:11">
      <c r="B25" s="139"/>
      <c r="C25" s="140" t="s">
        <v>176</v>
      </c>
      <c r="D25" s="471">
        <f>Cap!X10</f>
        <v>18</v>
      </c>
      <c r="E25" s="108"/>
      <c r="F25" s="462">
        <v>35</v>
      </c>
      <c r="G25" s="108"/>
      <c r="H25" s="458">
        <v>60</v>
      </c>
      <c r="I25" s="143"/>
    </row>
    <row r="26" spans="2:11">
      <c r="B26" s="139"/>
      <c r="C26" s="140" t="s">
        <v>110</v>
      </c>
      <c r="D26" s="472">
        <f>Cap!B15</f>
        <v>159</v>
      </c>
      <c r="E26" s="108"/>
      <c r="F26" s="463">
        <v>250</v>
      </c>
      <c r="G26" s="108"/>
      <c r="H26" s="459">
        <v>350</v>
      </c>
      <c r="I26" s="143"/>
    </row>
    <row r="27" spans="2:11">
      <c r="B27" s="139"/>
      <c r="C27" s="140" t="s">
        <v>113</v>
      </c>
      <c r="D27" s="472">
        <f>Cap!B16</f>
        <v>14</v>
      </c>
      <c r="E27" s="108"/>
      <c r="F27" s="463">
        <v>30</v>
      </c>
      <c r="G27" s="108"/>
      <c r="H27" s="459">
        <v>60</v>
      </c>
      <c r="I27" s="143"/>
    </row>
    <row r="28" spans="2:11" ht="15" thickBot="1">
      <c r="B28" s="139"/>
      <c r="C28" s="140" t="s">
        <v>116</v>
      </c>
      <c r="D28" s="473">
        <f>Cap!AO5</f>
        <v>8.8050314465408803</v>
      </c>
      <c r="E28" s="108"/>
      <c r="F28" s="464">
        <f>F27*100/F26</f>
        <v>12</v>
      </c>
      <c r="G28" s="108"/>
      <c r="H28" s="461">
        <f>H27*100/H26</f>
        <v>17.142857142857142</v>
      </c>
      <c r="I28" s="143"/>
    </row>
    <row r="29" spans="2:11" ht="15" thickBot="1">
      <c r="B29" s="139"/>
      <c r="C29" s="140"/>
      <c r="D29" s="108"/>
      <c r="E29" s="108"/>
      <c r="F29" s="108"/>
      <c r="G29" s="108"/>
      <c r="H29" s="108"/>
      <c r="I29" s="143"/>
    </row>
    <row r="30" spans="2:11">
      <c r="B30" s="139"/>
      <c r="C30" s="140" t="s">
        <v>112</v>
      </c>
      <c r="D30" s="471">
        <f>Know!B15</f>
        <v>16</v>
      </c>
      <c r="E30" s="108"/>
      <c r="F30" s="462">
        <v>30</v>
      </c>
      <c r="G30" s="108"/>
      <c r="H30" s="458">
        <v>45</v>
      </c>
      <c r="I30" s="143"/>
    </row>
    <row r="31" spans="2:11">
      <c r="B31" s="139"/>
      <c r="C31" s="140" t="s">
        <v>170</v>
      </c>
      <c r="D31" s="472">
        <v>0</v>
      </c>
      <c r="E31" s="108"/>
      <c r="F31" s="463">
        <v>30</v>
      </c>
      <c r="G31" s="108"/>
      <c r="H31" s="459">
        <v>60</v>
      </c>
      <c r="I31" s="143"/>
    </row>
    <row r="32" spans="2:11" ht="15" thickBot="1">
      <c r="B32" s="139"/>
      <c r="C32" s="140" t="s">
        <v>114</v>
      </c>
      <c r="D32" s="470">
        <v>0</v>
      </c>
      <c r="E32" s="108"/>
      <c r="F32" s="464">
        <v>200</v>
      </c>
      <c r="G32" s="108"/>
      <c r="H32" s="460">
        <v>800</v>
      </c>
      <c r="I32" s="143"/>
    </row>
    <row r="33" spans="1:9">
      <c r="B33" s="139"/>
      <c r="C33" s="108"/>
      <c r="D33" s="108"/>
      <c r="E33" s="108"/>
      <c r="F33" s="108"/>
      <c r="G33" s="108"/>
      <c r="H33" s="108"/>
      <c r="I33" s="143"/>
    </row>
    <row r="34" spans="1:9" ht="15" thickBot="1">
      <c r="B34" s="141"/>
      <c r="C34" s="142"/>
      <c r="D34" s="142"/>
      <c r="E34" s="142"/>
      <c r="F34" s="142"/>
      <c r="G34" s="142"/>
      <c r="H34" s="142"/>
      <c r="I34" s="149"/>
    </row>
    <row r="40" spans="1:9">
      <c r="A40" s="88"/>
    </row>
    <row r="41" spans="1:9">
      <c r="A41" s="89"/>
    </row>
    <row r="42" spans="1:9">
      <c r="A42" s="89"/>
    </row>
    <row r="43" spans="1:9">
      <c r="A43" s="90"/>
    </row>
    <row r="44" spans="1:9">
      <c r="A44" s="89"/>
    </row>
    <row r="45" spans="1:9">
      <c r="A45" s="90"/>
    </row>
    <row r="46" spans="1:9">
      <c r="A46" s="91"/>
    </row>
    <row r="47" spans="1:9">
      <c r="A47" s="89"/>
    </row>
    <row r="48" spans="1:9">
      <c r="A48" s="91"/>
    </row>
    <row r="49" spans="1:1">
      <c r="A49" s="92"/>
    </row>
    <row r="50" spans="1:1">
      <c r="A50" s="91"/>
    </row>
    <row r="51" spans="1:1">
      <c r="A51" s="92"/>
    </row>
    <row r="52" spans="1:1">
      <c r="A52" s="7"/>
    </row>
  </sheetData>
  <mergeCells count="2">
    <mergeCell ref="B2:I3"/>
    <mergeCell ref="B1:I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zoomScaleNormal="100" workbookViewId="0">
      <pane ySplit="1" topLeftCell="A2" activePane="bottomLeft" state="frozen"/>
      <selection activeCell="B1" sqref="B1"/>
      <selection pane="bottomLeft" activeCell="B40" sqref="B40:C40"/>
    </sheetView>
  </sheetViews>
  <sheetFormatPr baseColWidth="10" defaultRowHeight="14.5"/>
  <cols>
    <col min="1" max="1" width="28.7265625" customWidth="1"/>
    <col min="2" max="2" width="4.453125" customWidth="1"/>
    <col min="3" max="3" width="6.90625" customWidth="1"/>
    <col min="4" max="4" width="6.1796875" customWidth="1"/>
    <col min="5" max="5" width="7.453125" customWidth="1"/>
    <col min="6" max="6" width="13.7265625" customWidth="1"/>
    <col min="7" max="7" width="7.81640625" customWidth="1"/>
    <col min="8" max="8" width="9.26953125" customWidth="1"/>
    <col min="9" max="9" width="33.54296875" customWidth="1"/>
    <col min="10" max="10" width="8.984375E-2" customWidth="1"/>
    <col min="11" max="11" width="10.90625" hidden="1" customWidth="1"/>
  </cols>
  <sheetData>
    <row r="2" spans="1:11" ht="21" customHeight="1">
      <c r="A2" s="57" t="s">
        <v>14</v>
      </c>
      <c r="B2" s="57"/>
      <c r="C2" s="57"/>
      <c r="D2" s="56"/>
      <c r="E2" s="56"/>
      <c r="F2" s="56"/>
      <c r="G2" s="56"/>
      <c r="H2" s="56"/>
      <c r="I2" s="56"/>
    </row>
    <row r="3" spans="1:11" ht="15" thickBot="1">
      <c r="A3" s="246"/>
      <c r="B3" s="246"/>
      <c r="C3" s="246"/>
      <c r="D3" s="246"/>
      <c r="E3" s="246"/>
      <c r="F3" s="433"/>
      <c r="G3" s="434"/>
      <c r="H3" s="434"/>
      <c r="I3" s="435"/>
      <c r="J3" s="45"/>
      <c r="K3" s="45"/>
    </row>
    <row r="4" spans="1:11" ht="25" customHeight="1" thickBot="1">
      <c r="A4" s="501" t="s">
        <v>19</v>
      </c>
      <c r="B4" s="503" t="s">
        <v>20</v>
      </c>
      <c r="C4" s="499" t="s">
        <v>21</v>
      </c>
      <c r="D4" s="503" t="s">
        <v>22</v>
      </c>
      <c r="E4" s="505" t="s">
        <v>371</v>
      </c>
      <c r="F4" s="506"/>
      <c r="G4" s="507"/>
      <c r="H4" s="499" t="s">
        <v>29</v>
      </c>
      <c r="I4" s="9"/>
    </row>
    <row r="5" spans="1:11" ht="25" thickBot="1">
      <c r="A5" s="502"/>
      <c r="B5" s="504"/>
      <c r="C5" s="500"/>
      <c r="D5" s="504"/>
      <c r="E5" s="6" t="s">
        <v>136</v>
      </c>
      <c r="F5" s="432" t="s">
        <v>372</v>
      </c>
      <c r="G5" s="432" t="s">
        <v>23</v>
      </c>
      <c r="H5" s="500"/>
      <c r="I5" s="32" t="s">
        <v>35</v>
      </c>
    </row>
    <row r="6" spans="1:11" ht="32.5" customHeight="1">
      <c r="A6" s="191" t="s">
        <v>15</v>
      </c>
      <c r="B6" s="53" t="s">
        <v>34</v>
      </c>
      <c r="C6" s="53" t="s">
        <v>24</v>
      </c>
      <c r="D6" s="53">
        <v>0</v>
      </c>
      <c r="E6" s="419">
        <f>MPA!B9</f>
        <v>0</v>
      </c>
      <c r="F6" s="419">
        <f>MPA!B52</f>
        <v>0</v>
      </c>
      <c r="G6" s="419">
        <v>40000</v>
      </c>
      <c r="H6" s="69">
        <f>F6*100/G6</f>
        <v>0</v>
      </c>
      <c r="I6" s="94" t="s">
        <v>92</v>
      </c>
    </row>
    <row r="7" spans="1:11" ht="30" customHeight="1">
      <c r="A7" s="191" t="s">
        <v>178</v>
      </c>
      <c r="B7" s="11" t="s">
        <v>34</v>
      </c>
      <c r="C7" s="11" t="s">
        <v>27</v>
      </c>
      <c r="D7" s="11">
        <v>0</v>
      </c>
      <c r="E7" s="440">
        <f>MPA!B19</f>
        <v>20</v>
      </c>
      <c r="F7" s="474">
        <f>MPA!B21</f>
        <v>20</v>
      </c>
      <c r="G7" s="4">
        <v>3000</v>
      </c>
      <c r="H7" s="69">
        <f>F7*100/G7</f>
        <v>0.66666666666666663</v>
      </c>
      <c r="I7" s="94" t="s">
        <v>119</v>
      </c>
    </row>
    <row r="8" spans="1:11" ht="36.5" customHeight="1">
      <c r="A8" s="191" t="s">
        <v>16</v>
      </c>
      <c r="B8" s="11"/>
      <c r="C8" s="11" t="s">
        <v>27</v>
      </c>
      <c r="D8" s="11">
        <v>0</v>
      </c>
      <c r="E8" s="4">
        <f>MPA!B17</f>
        <v>1</v>
      </c>
      <c r="F8" s="4">
        <f>MPA!C55</f>
        <v>1</v>
      </c>
      <c r="G8" s="4">
        <v>4</v>
      </c>
      <c r="H8" s="69">
        <f>F8*100/G8</f>
        <v>25</v>
      </c>
      <c r="I8" s="94" t="s">
        <v>92</v>
      </c>
    </row>
    <row r="9" spans="1:11" ht="36.5" customHeight="1">
      <c r="A9" s="191" t="s">
        <v>150</v>
      </c>
      <c r="B9" s="11"/>
      <c r="C9" s="11" t="s">
        <v>28</v>
      </c>
      <c r="D9" s="11" t="s">
        <v>25</v>
      </c>
      <c r="E9" s="4">
        <f>Know!B18</f>
        <v>1</v>
      </c>
      <c r="F9" s="4">
        <f>E9</f>
        <v>1</v>
      </c>
      <c r="G9" s="4">
        <v>1</v>
      </c>
      <c r="H9" s="69">
        <f>F9*100/G9</f>
        <v>100</v>
      </c>
      <c r="I9" s="94" t="s">
        <v>92</v>
      </c>
    </row>
    <row r="10" spans="1:11" ht="29.5" customHeight="1">
      <c r="A10" s="191" t="s">
        <v>179</v>
      </c>
      <c r="B10" s="11" t="s">
        <v>34</v>
      </c>
      <c r="C10" s="11" t="s">
        <v>26</v>
      </c>
      <c r="D10" s="11">
        <v>0</v>
      </c>
      <c r="E10" s="4">
        <f>MPA!B23</f>
        <v>0</v>
      </c>
      <c r="F10" s="4">
        <f>MPA!B25</f>
        <v>0</v>
      </c>
      <c r="G10" s="4">
        <v>30</v>
      </c>
      <c r="H10" s="69">
        <f>F10*100/G10</f>
        <v>0</v>
      </c>
      <c r="I10" s="94" t="s">
        <v>92</v>
      </c>
    </row>
    <row r="11" spans="1:11" s="246" customFormat="1">
      <c r="A11" s="245"/>
      <c r="B11" s="245"/>
      <c r="C11" s="245"/>
      <c r="D11" s="245"/>
      <c r="E11" s="245"/>
      <c r="F11" s="245"/>
      <c r="G11" s="245"/>
      <c r="H11" s="245"/>
    </row>
    <row r="12" spans="1:11" ht="27" customHeight="1">
      <c r="A12" s="57" t="s">
        <v>91</v>
      </c>
      <c r="B12" s="67"/>
      <c r="C12" s="67"/>
      <c r="D12" s="67"/>
      <c r="E12" s="67"/>
      <c r="F12" s="68"/>
      <c r="G12" s="68"/>
      <c r="H12" s="68"/>
      <c r="I12" s="56"/>
    </row>
    <row r="13" spans="1:11" ht="2" customHeight="1" thickBot="1">
      <c r="A13" s="1"/>
      <c r="B13" s="1"/>
      <c r="C13" s="1"/>
      <c r="D13" s="1"/>
      <c r="E13" s="1"/>
      <c r="F13" s="1"/>
      <c r="G13" s="1"/>
      <c r="H13" s="1"/>
    </row>
    <row r="14" spans="1:11" ht="14.5" customHeight="1" thickBot="1">
      <c r="A14" s="508" t="s">
        <v>186</v>
      </c>
      <c r="B14" s="503" t="s">
        <v>20</v>
      </c>
      <c r="C14" s="499" t="s">
        <v>21</v>
      </c>
      <c r="D14" s="503" t="s">
        <v>22</v>
      </c>
      <c r="E14" s="505" t="s">
        <v>371</v>
      </c>
      <c r="F14" s="506"/>
      <c r="G14" s="507"/>
      <c r="H14" s="499" t="s">
        <v>29</v>
      </c>
      <c r="I14" s="9"/>
    </row>
    <row r="15" spans="1:11" ht="34" customHeight="1" thickBot="1">
      <c r="A15" s="509"/>
      <c r="B15" s="510"/>
      <c r="C15" s="511"/>
      <c r="D15" s="510"/>
      <c r="E15" s="6" t="s">
        <v>136</v>
      </c>
      <c r="F15" s="432" t="s">
        <v>372</v>
      </c>
      <c r="G15" s="432" t="s">
        <v>23</v>
      </c>
      <c r="H15" s="500"/>
      <c r="I15" s="243" t="s">
        <v>35</v>
      </c>
    </row>
    <row r="16" spans="1:11" ht="49" customHeight="1" thickBot="1">
      <c r="A16" s="192" t="s">
        <v>180</v>
      </c>
      <c r="B16" s="165" t="s">
        <v>34</v>
      </c>
      <c r="C16" s="10" t="s">
        <v>27</v>
      </c>
      <c r="D16" s="10">
        <v>0</v>
      </c>
      <c r="E16" s="162">
        <f>Cap!B15</f>
        <v>159</v>
      </c>
      <c r="F16" s="419">
        <f>Cap!B15</f>
        <v>159</v>
      </c>
      <c r="G16" s="162">
        <v>400</v>
      </c>
      <c r="H16" s="158">
        <f t="shared" ref="H16:H24" si="0">E16*100/G16</f>
        <v>39.75</v>
      </c>
      <c r="I16" s="157" t="s">
        <v>151</v>
      </c>
    </row>
    <row r="17" spans="1:9" ht="41" customHeight="1" thickBot="1">
      <c r="A17" s="192" t="s">
        <v>13</v>
      </c>
      <c r="B17" s="166" t="s">
        <v>34</v>
      </c>
      <c r="C17" s="11" t="s">
        <v>27</v>
      </c>
      <c r="D17" s="11">
        <v>0</v>
      </c>
      <c r="E17" s="163">
        <f>Cap!B16</f>
        <v>14</v>
      </c>
      <c r="F17" s="419">
        <f>Cap!B16</f>
        <v>14</v>
      </c>
      <c r="G17" s="4">
        <v>120</v>
      </c>
      <c r="H17" s="156">
        <f t="shared" si="0"/>
        <v>11.666666666666666</v>
      </c>
      <c r="I17" s="157" t="s">
        <v>151</v>
      </c>
    </row>
    <row r="18" spans="1:9" ht="38.5" customHeight="1" thickBot="1">
      <c r="A18" s="192" t="s">
        <v>181</v>
      </c>
      <c r="B18" s="166"/>
      <c r="C18" s="11" t="s">
        <v>27</v>
      </c>
      <c r="D18" s="11">
        <v>0</v>
      </c>
      <c r="E18" s="163">
        <f>MPA!B51</f>
        <v>0</v>
      </c>
      <c r="F18" s="4">
        <f>Cap!B39</f>
        <v>0</v>
      </c>
      <c r="G18" s="4">
        <v>2</v>
      </c>
      <c r="H18" s="156">
        <f t="shared" si="0"/>
        <v>0</v>
      </c>
      <c r="I18" s="157" t="s">
        <v>152</v>
      </c>
    </row>
    <row r="19" spans="1:9" ht="47.5" customHeight="1" thickBot="1">
      <c r="A19" s="192" t="s">
        <v>182</v>
      </c>
      <c r="B19" s="166"/>
      <c r="C19" s="11" t="s">
        <v>27</v>
      </c>
      <c r="D19" s="11" t="s">
        <v>25</v>
      </c>
      <c r="E19" s="163">
        <f>Cap!B17</f>
        <v>74</v>
      </c>
      <c r="F19" s="4">
        <f>Cap!C17</f>
        <v>74</v>
      </c>
      <c r="G19" s="4">
        <v>100</v>
      </c>
      <c r="H19" s="156">
        <f t="shared" si="0"/>
        <v>74</v>
      </c>
      <c r="I19" s="157" t="s">
        <v>152</v>
      </c>
    </row>
    <row r="20" spans="1:9" ht="47.5" customHeight="1" thickBot="1">
      <c r="A20" s="192" t="s">
        <v>256</v>
      </c>
      <c r="B20" s="166"/>
      <c r="C20" s="11" t="s">
        <v>62</v>
      </c>
      <c r="D20" s="11">
        <v>0</v>
      </c>
      <c r="E20" s="163">
        <f>Cap!B18</f>
        <v>1</v>
      </c>
      <c r="F20" s="4">
        <f>E20</f>
        <v>1</v>
      </c>
      <c r="G20" s="4">
        <v>1</v>
      </c>
      <c r="H20" s="156">
        <f t="shared" si="0"/>
        <v>100</v>
      </c>
      <c r="I20" s="157" t="s">
        <v>152</v>
      </c>
    </row>
    <row r="21" spans="1:9" ht="52" customHeight="1" thickBot="1">
      <c r="A21" s="192" t="s">
        <v>183</v>
      </c>
      <c r="B21" s="166"/>
      <c r="C21" s="11" t="s">
        <v>27</v>
      </c>
      <c r="D21" s="11">
        <v>0</v>
      </c>
      <c r="E21" s="163">
        <f>Cap!B19</f>
        <v>0</v>
      </c>
      <c r="F21" s="4">
        <f>Cap!C19</f>
        <v>0</v>
      </c>
      <c r="G21" s="4">
        <v>10</v>
      </c>
      <c r="H21" s="156">
        <f t="shared" si="0"/>
        <v>0</v>
      </c>
      <c r="I21" s="157" t="s">
        <v>152</v>
      </c>
    </row>
    <row r="22" spans="1:9" ht="61" thickBot="1">
      <c r="A22" s="192" t="s">
        <v>184</v>
      </c>
      <c r="B22" s="166"/>
      <c r="C22" s="11" t="s">
        <v>27</v>
      </c>
      <c r="D22" s="11">
        <v>0</v>
      </c>
      <c r="E22" s="163">
        <f>Cap!B20</f>
        <v>43</v>
      </c>
      <c r="F22" s="4">
        <f>Cap!C20</f>
        <v>43</v>
      </c>
      <c r="G22" s="4">
        <v>45</v>
      </c>
      <c r="H22" s="156">
        <f t="shared" si="0"/>
        <v>95.555555555555557</v>
      </c>
      <c r="I22" s="16" t="s">
        <v>153</v>
      </c>
    </row>
    <row r="23" spans="1:9" ht="58" customHeight="1" thickBot="1">
      <c r="A23" s="192" t="s">
        <v>257</v>
      </c>
      <c r="B23" s="166"/>
      <c r="C23" s="11" t="s">
        <v>62</v>
      </c>
      <c r="D23" s="11">
        <v>0</v>
      </c>
      <c r="E23" s="163">
        <f>Cap!B21</f>
        <v>1</v>
      </c>
      <c r="F23" s="4">
        <f>E23</f>
        <v>1</v>
      </c>
      <c r="G23" s="4">
        <v>1</v>
      </c>
      <c r="H23" s="158">
        <f t="shared" si="0"/>
        <v>100</v>
      </c>
      <c r="I23" s="159" t="s">
        <v>154</v>
      </c>
    </row>
    <row r="24" spans="1:9" ht="44.5" customHeight="1" thickBot="1">
      <c r="A24" s="192" t="s">
        <v>185</v>
      </c>
      <c r="B24" s="167"/>
      <c r="C24" s="12" t="s">
        <v>26</v>
      </c>
      <c r="D24" s="12">
        <v>0</v>
      </c>
      <c r="E24" s="164">
        <f>Cap!B22</f>
        <v>8.8050314465408803</v>
      </c>
      <c r="F24" s="436">
        <f>Cap!B16</f>
        <v>14</v>
      </c>
      <c r="G24" s="437">
        <v>20</v>
      </c>
      <c r="H24" s="160">
        <f t="shared" si="0"/>
        <v>44.025157232704402</v>
      </c>
      <c r="I24" s="161" t="s">
        <v>155</v>
      </c>
    </row>
    <row r="25" spans="1:9" s="246" customFormat="1" ht="15" thickBot="1">
      <c r="A25" s="253"/>
    </row>
    <row r="26" spans="1:9" ht="42" customHeight="1" thickBot="1">
      <c r="A26" s="193" t="s">
        <v>369</v>
      </c>
      <c r="B26" s="10" t="s">
        <v>34</v>
      </c>
      <c r="C26" s="10" t="s">
        <v>26</v>
      </c>
      <c r="D26" s="10">
        <v>0</v>
      </c>
      <c r="E26" s="304">
        <v>70</v>
      </c>
      <c r="F26" s="438">
        <f>MPA!B56</f>
        <v>0</v>
      </c>
      <c r="G26" s="162">
        <v>70</v>
      </c>
      <c r="H26" s="305">
        <f>E26*100/G26</f>
        <v>100</v>
      </c>
      <c r="I26" s="169" t="s">
        <v>156</v>
      </c>
    </row>
    <row r="27" spans="1:9" ht="41" customHeight="1" thickBot="1">
      <c r="A27" s="194" t="s">
        <v>246</v>
      </c>
      <c r="B27" s="11" t="s">
        <v>34</v>
      </c>
      <c r="C27" s="11" t="s">
        <v>62</v>
      </c>
      <c r="D27" s="11">
        <v>0</v>
      </c>
      <c r="E27" s="163">
        <f>Know!C24</f>
        <v>0</v>
      </c>
      <c r="F27" s="439">
        <f>E27</f>
        <v>0</v>
      </c>
      <c r="G27" s="4">
        <v>1</v>
      </c>
      <c r="H27" s="50">
        <f>E27*100/G27</f>
        <v>0</v>
      </c>
      <c r="I27" s="170" t="s">
        <v>157</v>
      </c>
    </row>
    <row r="28" spans="1:9" ht="30" customHeight="1" thickBot="1">
      <c r="A28" s="194" t="s">
        <v>245</v>
      </c>
      <c r="B28" s="11"/>
      <c r="C28" s="11" t="s">
        <v>26</v>
      </c>
      <c r="D28" s="11">
        <v>0</v>
      </c>
      <c r="E28" s="163">
        <f>Know!C25</f>
        <v>8</v>
      </c>
      <c r="F28" s="440">
        <f>E28</f>
        <v>8</v>
      </c>
      <c r="G28" s="4">
        <v>15</v>
      </c>
      <c r="H28" s="50">
        <f>E28*100/G28</f>
        <v>53.333333333333336</v>
      </c>
      <c r="I28" s="169" t="s">
        <v>158</v>
      </c>
    </row>
    <row r="29" spans="1:9" ht="29.5" customHeight="1" thickBot="1">
      <c r="A29" s="194" t="s">
        <v>244</v>
      </c>
      <c r="B29" s="11"/>
      <c r="C29" s="11" t="s">
        <v>26</v>
      </c>
      <c r="D29" s="11">
        <v>0</v>
      </c>
      <c r="E29" s="163">
        <f>Know!C26</f>
        <v>0</v>
      </c>
      <c r="F29" s="440">
        <f>E29</f>
        <v>0</v>
      </c>
      <c r="G29" s="4">
        <v>15</v>
      </c>
      <c r="H29" s="50">
        <f>E29*100/G29</f>
        <v>0</v>
      </c>
      <c r="I29" s="169" t="s">
        <v>160</v>
      </c>
    </row>
    <row r="30" spans="1:9" ht="37" thickBot="1">
      <c r="A30" s="195" t="s">
        <v>361</v>
      </c>
      <c r="B30" s="12"/>
      <c r="C30" s="12" t="s">
        <v>26</v>
      </c>
      <c r="D30" s="12">
        <v>0</v>
      </c>
      <c r="E30" s="308">
        <f>MPA!B25</f>
        <v>0</v>
      </c>
      <c r="F30" s="436">
        <f>E30</f>
        <v>0</v>
      </c>
      <c r="G30" s="437">
        <v>30</v>
      </c>
      <c r="H30" s="155">
        <f>E30*100/G30</f>
        <v>0</v>
      </c>
      <c r="I30" s="168" t="s">
        <v>161</v>
      </c>
    </row>
    <row r="31" spans="1:9" s="246" customFormat="1" ht="15" thickBot="1">
      <c r="A31" s="247"/>
      <c r="B31" s="248"/>
      <c r="C31" s="248"/>
      <c r="D31" s="248"/>
      <c r="E31" s="249"/>
      <c r="F31" s="248"/>
      <c r="G31" s="248"/>
      <c r="H31" s="250"/>
      <c r="I31" s="251"/>
    </row>
    <row r="32" spans="1:9" ht="49" thickBot="1">
      <c r="A32" s="197" t="s">
        <v>187</v>
      </c>
      <c r="B32" s="302"/>
      <c r="C32" s="303" t="s">
        <v>27</v>
      </c>
      <c r="D32" s="10">
        <v>0</v>
      </c>
      <c r="E32" s="304">
        <f>Cap!B20</f>
        <v>43</v>
      </c>
      <c r="F32" s="438">
        <f>Cap!C20</f>
        <v>43</v>
      </c>
      <c r="G32" s="162">
        <v>40</v>
      </c>
      <c r="H32" s="305">
        <f>E32*100/G32</f>
        <v>107.5</v>
      </c>
      <c r="I32" s="168" t="s">
        <v>162</v>
      </c>
    </row>
    <row r="33" spans="1:9" ht="49" thickBot="1">
      <c r="A33" s="197" t="s">
        <v>188</v>
      </c>
      <c r="B33" s="242" t="s">
        <v>34</v>
      </c>
      <c r="C33" s="11" t="s">
        <v>24</v>
      </c>
      <c r="D33" s="11">
        <v>0</v>
      </c>
      <c r="E33" s="163">
        <f>Cap!B25</f>
        <v>2</v>
      </c>
      <c r="F33" s="440">
        <f>E33</f>
        <v>2</v>
      </c>
      <c r="G33" s="4">
        <v>5</v>
      </c>
      <c r="H33" s="50">
        <f>E33*100/G33</f>
        <v>40</v>
      </c>
      <c r="I33" s="168" t="s">
        <v>162</v>
      </c>
    </row>
    <row r="34" spans="1:9" ht="37" thickBot="1">
      <c r="A34" s="197" t="s">
        <v>189</v>
      </c>
      <c r="B34" s="242" t="s">
        <v>34</v>
      </c>
      <c r="C34" s="11" t="s">
        <v>27</v>
      </c>
      <c r="D34" s="11">
        <v>0</v>
      </c>
      <c r="E34" s="163">
        <v>1</v>
      </c>
      <c r="F34" s="440">
        <f>E34</f>
        <v>1</v>
      </c>
      <c r="G34" s="4">
        <v>3</v>
      </c>
      <c r="H34" s="50">
        <f>E34*100/G34</f>
        <v>33.333333333333336</v>
      </c>
      <c r="I34" s="168" t="s">
        <v>162</v>
      </c>
    </row>
    <row r="35" spans="1:9" ht="37" thickBot="1">
      <c r="A35" s="197" t="s">
        <v>258</v>
      </c>
      <c r="B35" s="306"/>
      <c r="C35" s="12" t="s">
        <v>27</v>
      </c>
      <c r="D35" s="12">
        <v>0</v>
      </c>
      <c r="E35" s="307">
        <f>Cap!B27</f>
        <v>1</v>
      </c>
      <c r="F35" s="436">
        <f>E35</f>
        <v>1</v>
      </c>
      <c r="G35" s="437">
        <v>1</v>
      </c>
      <c r="H35" s="155">
        <f>E35*100/G35</f>
        <v>100</v>
      </c>
      <c r="I35" s="168" t="s">
        <v>163</v>
      </c>
    </row>
    <row r="38" spans="1:9" ht="24.5" customHeight="1">
      <c r="A38" s="514" t="s">
        <v>190</v>
      </c>
      <c r="B38" s="514"/>
      <c r="C38" s="514"/>
      <c r="D38" s="514"/>
    </row>
    <row r="39" spans="1:9" ht="15" thickBot="1"/>
    <row r="40" spans="1:9" ht="25" thickBot="1">
      <c r="A40" s="244" t="s">
        <v>74</v>
      </c>
      <c r="B40" s="512">
        <f>Know!V7</f>
        <v>2</v>
      </c>
      <c r="C40" s="513"/>
    </row>
    <row r="41" spans="1:9" ht="31.5" customHeight="1" thickBot="1">
      <c r="A41" s="244" t="s">
        <v>88</v>
      </c>
      <c r="B41" s="512">
        <f>Know!V8</f>
        <v>4</v>
      </c>
      <c r="C41" s="513"/>
    </row>
    <row r="42" spans="1:9" ht="42" customHeight="1" thickBot="1">
      <c r="A42" s="244" t="s">
        <v>89</v>
      </c>
      <c r="B42" s="512">
        <f>Know!V9</f>
        <v>2</v>
      </c>
      <c r="C42" s="513"/>
      <c r="D42" s="13"/>
    </row>
    <row r="43" spans="1:9" ht="26" customHeight="1" thickBot="1">
      <c r="A43" s="244" t="s">
        <v>87</v>
      </c>
      <c r="B43" s="512">
        <f>Know!V10</f>
        <v>0</v>
      </c>
      <c r="C43" s="513"/>
    </row>
    <row r="44" spans="1:9" ht="38" customHeight="1" thickBot="1">
      <c r="A44" s="244" t="s">
        <v>75</v>
      </c>
      <c r="B44" s="512">
        <f>MPA!B58</f>
        <v>0</v>
      </c>
      <c r="C44" s="513"/>
    </row>
    <row r="45" spans="1:9" ht="28.5" customHeight="1" thickBot="1">
      <c r="A45" s="244" t="s">
        <v>90</v>
      </c>
      <c r="B45" s="515">
        <f>Know!B17</f>
        <v>16</v>
      </c>
      <c r="C45" s="516"/>
    </row>
    <row r="46" spans="1:9" ht="33" customHeight="1" thickBot="1">
      <c r="A46" s="244" t="s">
        <v>203</v>
      </c>
      <c r="B46" s="515">
        <f>Web!K1</f>
        <v>0</v>
      </c>
      <c r="C46" s="516"/>
    </row>
    <row r="47" spans="1:9" ht="15" thickBot="1"/>
    <row r="48" spans="1:9" ht="20.5" customHeight="1" thickBot="1">
      <c r="A48" s="244" t="s">
        <v>120</v>
      </c>
      <c r="B48" s="512">
        <f>Web!K2</f>
        <v>0</v>
      </c>
      <c r="C48" s="513"/>
    </row>
    <row r="49" spans="1:3" ht="22.5" customHeight="1" thickBot="1">
      <c r="A49" s="197" t="s">
        <v>194</v>
      </c>
      <c r="B49" s="515">
        <f>Web!K3</f>
        <v>0</v>
      </c>
      <c r="C49" s="516"/>
    </row>
    <row r="50" spans="1:3" ht="25" customHeight="1" thickBot="1">
      <c r="A50" s="244" t="s">
        <v>164</v>
      </c>
      <c r="B50" s="515">
        <f>Web!K4</f>
        <v>0</v>
      </c>
      <c r="C50" s="516"/>
    </row>
  </sheetData>
  <mergeCells count="23">
    <mergeCell ref="B48:C48"/>
    <mergeCell ref="B50:C50"/>
    <mergeCell ref="B49:C49"/>
    <mergeCell ref="B44:C44"/>
    <mergeCell ref="B45:C45"/>
    <mergeCell ref="B46:C46"/>
    <mergeCell ref="B42:C42"/>
    <mergeCell ref="A38:D38"/>
    <mergeCell ref="B40:C40"/>
    <mergeCell ref="B41:C41"/>
    <mergeCell ref="B43:C43"/>
    <mergeCell ref="H14:H15"/>
    <mergeCell ref="A14:A15"/>
    <mergeCell ref="B14:B15"/>
    <mergeCell ref="C14:C15"/>
    <mergeCell ref="D14:D15"/>
    <mergeCell ref="E14:G14"/>
    <mergeCell ref="H4:H5"/>
    <mergeCell ref="A4:A5"/>
    <mergeCell ref="C4:C5"/>
    <mergeCell ref="D4:D5"/>
    <mergeCell ref="B4:B5"/>
    <mergeCell ref="E4:G4"/>
  </mergeCells>
  <pageMargins left="0.7" right="0.7" top="0.75" bottom="0.75" header="0.3" footer="0.3"/>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zoomScale="90" zoomScaleNormal="90" workbookViewId="0">
      <pane xSplit="1" topLeftCell="B1" activePane="topRight" state="frozen"/>
      <selection pane="topRight" activeCell="H14" sqref="H14"/>
    </sheetView>
  </sheetViews>
  <sheetFormatPr baseColWidth="10" defaultRowHeight="14.5"/>
  <cols>
    <col min="1" max="1" width="38.36328125" customWidth="1"/>
    <col min="2" max="3" width="12.08984375" customWidth="1"/>
    <col min="4" max="4" width="9.453125" customWidth="1"/>
    <col min="5" max="5" width="8.6328125" customWidth="1"/>
    <col min="6" max="6" width="7.453125" customWidth="1"/>
    <col min="7" max="7" width="8.7265625" customWidth="1"/>
    <col min="8" max="8" width="11.81640625" customWidth="1"/>
    <col min="9" max="9" width="8.6328125" customWidth="1"/>
    <col min="10" max="10" width="8.1796875" customWidth="1"/>
    <col min="11" max="12" width="7.36328125" customWidth="1"/>
    <col min="13" max="13" width="7.453125" customWidth="1"/>
    <col min="14" max="14" width="10.1796875" customWidth="1"/>
    <col min="15" max="15" width="7.26953125" customWidth="1"/>
    <col min="16" max="16" width="7.1796875" customWidth="1"/>
    <col min="17" max="17" width="8.08984375" customWidth="1"/>
    <col min="18" max="18" width="10.08984375" customWidth="1"/>
    <col min="19" max="20" width="8.08984375" customWidth="1"/>
    <col min="21" max="21" width="8.1796875" customWidth="1"/>
    <col min="22" max="22" width="8.54296875" customWidth="1"/>
    <col min="23" max="23" width="8" customWidth="1"/>
    <col min="24" max="24" width="11.26953125" customWidth="1"/>
    <col min="25" max="25" width="11.6328125" customWidth="1"/>
    <col min="26" max="26" width="15.26953125" customWidth="1"/>
    <col min="27" max="27" width="5.54296875" customWidth="1"/>
    <col min="28" max="28" width="3.1796875" customWidth="1"/>
    <col min="29" max="29" width="8.7265625" customWidth="1"/>
    <col min="30" max="30" width="7.453125" customWidth="1"/>
    <col min="31" max="31" width="6.6328125" customWidth="1"/>
    <col min="32" max="32" width="6.453125" customWidth="1"/>
    <col min="33" max="33" width="7.08984375" customWidth="1"/>
    <col min="34" max="34" width="4.90625" customWidth="1"/>
    <col min="35" max="35" width="6" customWidth="1"/>
    <col min="36" max="36" width="7.36328125" customWidth="1"/>
    <col min="37" max="37" width="6.6328125" customWidth="1"/>
    <col min="38" max="38" width="4.81640625" customWidth="1"/>
    <col min="39" max="39" width="5.90625" customWidth="1"/>
    <col min="40" max="40" width="7" customWidth="1"/>
    <col min="41" max="41" width="10.08984375" customWidth="1"/>
  </cols>
  <sheetData>
    <row r="1" spans="1:42" ht="28" customHeight="1" thickBot="1">
      <c r="A1" s="451" t="s">
        <v>36</v>
      </c>
      <c r="B1" s="451"/>
      <c r="C1" s="451"/>
      <c r="D1" s="452"/>
      <c r="E1" s="452"/>
      <c r="G1" s="33" t="s">
        <v>33</v>
      </c>
      <c r="H1" s="33"/>
      <c r="I1" s="34"/>
      <c r="J1" s="34"/>
      <c r="K1" s="34"/>
      <c r="L1" s="189" t="s">
        <v>172</v>
      </c>
      <c r="M1" s="189"/>
      <c r="N1" s="189"/>
    </row>
    <row r="2" spans="1:42" ht="15" thickBot="1">
      <c r="A2" s="2"/>
      <c r="B2" s="2"/>
      <c r="C2" s="2"/>
      <c r="X2" s="522" t="s">
        <v>356</v>
      </c>
      <c r="Y2" s="523"/>
    </row>
    <row r="3" spans="1:42" ht="25.5" customHeight="1" thickBot="1">
      <c r="A3" s="17" t="s">
        <v>0</v>
      </c>
      <c r="B3" s="98"/>
      <c r="C3" s="517" t="s">
        <v>355</v>
      </c>
      <c r="D3" s="524" t="s">
        <v>78</v>
      </c>
      <c r="E3" s="525"/>
      <c r="F3" s="525"/>
      <c r="G3" s="526"/>
      <c r="H3" s="535" t="s">
        <v>376</v>
      </c>
      <c r="I3" s="531" t="s">
        <v>79</v>
      </c>
      <c r="J3" s="531"/>
      <c r="K3" s="531"/>
      <c r="L3" s="531"/>
      <c r="M3" s="532"/>
      <c r="N3" s="533" t="s">
        <v>80</v>
      </c>
      <c r="O3" s="531" t="s">
        <v>81</v>
      </c>
      <c r="P3" s="531"/>
      <c r="Q3" s="531"/>
      <c r="R3" s="532"/>
      <c r="S3" s="537" t="s">
        <v>82</v>
      </c>
      <c r="T3" s="531"/>
      <c r="U3" s="531"/>
      <c r="V3" s="531"/>
      <c r="W3" s="532"/>
      <c r="X3" s="543" t="s">
        <v>357</v>
      </c>
      <c r="Y3" s="541" t="s">
        <v>17</v>
      </c>
      <c r="Z3" s="1"/>
      <c r="AA3" s="1"/>
      <c r="AB3" s="547" t="s">
        <v>43</v>
      </c>
      <c r="AC3" s="548"/>
      <c r="AD3" s="548"/>
      <c r="AE3" s="548"/>
      <c r="AF3" s="548"/>
      <c r="AG3" s="1"/>
      <c r="AH3" s="1"/>
      <c r="AI3" s="1"/>
    </row>
    <row r="4" spans="1:42" ht="27" customHeight="1" thickBot="1">
      <c r="A4" s="55"/>
      <c r="B4" s="99" t="s">
        <v>93</v>
      </c>
      <c r="C4" s="518"/>
      <c r="D4" s="232" t="s">
        <v>4</v>
      </c>
      <c r="E4" s="233" t="s">
        <v>3</v>
      </c>
      <c r="F4" s="233" t="s">
        <v>5</v>
      </c>
      <c r="G4" s="418" t="s">
        <v>6</v>
      </c>
      <c r="H4" s="536"/>
      <c r="I4" s="416" t="s">
        <v>8</v>
      </c>
      <c r="J4" s="175" t="s">
        <v>9</v>
      </c>
      <c r="K4" s="175" t="s">
        <v>10</v>
      </c>
      <c r="L4" s="175" t="s">
        <v>11</v>
      </c>
      <c r="M4" s="178">
        <v>43101</v>
      </c>
      <c r="N4" s="534"/>
      <c r="O4" s="232" t="s">
        <v>4</v>
      </c>
      <c r="P4" s="233" t="s">
        <v>3</v>
      </c>
      <c r="Q4" s="233" t="s">
        <v>5</v>
      </c>
      <c r="R4" s="234" t="s">
        <v>6</v>
      </c>
      <c r="S4" s="182" t="s">
        <v>8</v>
      </c>
      <c r="T4" s="178" t="s">
        <v>9</v>
      </c>
      <c r="U4" s="178" t="s">
        <v>10</v>
      </c>
      <c r="V4" s="178" t="s">
        <v>11</v>
      </c>
      <c r="W4" s="178">
        <v>43101</v>
      </c>
      <c r="X4" s="534"/>
      <c r="Y4" s="542"/>
      <c r="Z4" s="530" t="s">
        <v>165</v>
      </c>
      <c r="AA4" s="530"/>
      <c r="AD4" s="3" t="s">
        <v>366</v>
      </c>
      <c r="AE4" s="3" t="s">
        <v>367</v>
      </c>
      <c r="AF4" s="3" t="s">
        <v>368</v>
      </c>
      <c r="AI4" s="527" t="s">
        <v>98</v>
      </c>
      <c r="AJ4" s="528"/>
      <c r="AK4" s="529"/>
      <c r="AM4" s="538" t="s">
        <v>44</v>
      </c>
      <c r="AN4" s="539"/>
      <c r="AO4" s="540"/>
    </row>
    <row r="5" spans="1:42" ht="41.5" customHeight="1" thickBot="1">
      <c r="A5" s="173" t="s">
        <v>99</v>
      </c>
      <c r="B5" s="309">
        <v>8</v>
      </c>
      <c r="C5" s="519"/>
      <c r="D5" s="23">
        <v>0</v>
      </c>
      <c r="E5" s="22">
        <v>0</v>
      </c>
      <c r="F5" s="22">
        <v>0</v>
      </c>
      <c r="G5" s="22">
        <v>0</v>
      </c>
      <c r="H5" s="419">
        <f>D5+E5+F5+G5</f>
        <v>0</v>
      </c>
      <c r="I5" s="176">
        <v>0</v>
      </c>
      <c r="J5" s="153">
        <v>0</v>
      </c>
      <c r="K5" s="153">
        <v>0</v>
      </c>
      <c r="L5" s="153">
        <v>0</v>
      </c>
      <c r="M5" s="153">
        <v>0</v>
      </c>
      <c r="N5" s="20">
        <f xml:space="preserve"> D5+E5+F5+G5+I5+J5+K5+L5+M5</f>
        <v>0</v>
      </c>
      <c r="O5" s="23">
        <v>0</v>
      </c>
      <c r="P5" s="22">
        <v>0</v>
      </c>
      <c r="Q5" s="22">
        <v>0</v>
      </c>
      <c r="R5" s="225">
        <v>0</v>
      </c>
      <c r="S5" s="179">
        <v>0</v>
      </c>
      <c r="T5" s="176">
        <v>0</v>
      </c>
      <c r="U5" s="176">
        <v>0</v>
      </c>
      <c r="V5" s="176">
        <v>0</v>
      </c>
      <c r="W5" s="183">
        <v>0</v>
      </c>
      <c r="X5" s="30">
        <f>B5+O5+P5+Q5+R5+S5+T5+U5+V5+W5</f>
        <v>8</v>
      </c>
      <c r="Y5" s="54" t="e">
        <f t="shared" ref="Y5:Y10" si="0">X5*100/N5</f>
        <v>#DIV/0!</v>
      </c>
      <c r="Z5" s="80" t="s">
        <v>12</v>
      </c>
      <c r="AA5" s="177"/>
      <c r="AB5" s="1"/>
      <c r="AC5" s="1"/>
      <c r="AD5" s="177">
        <v>0</v>
      </c>
      <c r="AE5" s="177">
        <v>0</v>
      </c>
      <c r="AF5" s="431">
        <v>0</v>
      </c>
      <c r="AG5" s="1"/>
      <c r="AI5" s="1"/>
      <c r="AJ5" s="1"/>
      <c r="AK5" s="177">
        <v>0</v>
      </c>
      <c r="AN5" s="46" t="s">
        <v>64</v>
      </c>
      <c r="AO5" s="73">
        <f>AJ11*100/AC11</f>
        <v>8.8050314465408803</v>
      </c>
      <c r="AP5" s="73">
        <f>AK12*100/AD12</f>
        <v>8.8050314465408803</v>
      </c>
    </row>
    <row r="6" spans="1:42" ht="31.5" customHeight="1" thickBot="1">
      <c r="A6" s="173" t="s">
        <v>123</v>
      </c>
      <c r="B6" s="309">
        <v>4</v>
      </c>
      <c r="C6" s="520"/>
      <c r="D6" s="235">
        <v>0</v>
      </c>
      <c r="E6" s="24">
        <v>0</v>
      </c>
      <c r="F6" s="24">
        <v>0</v>
      </c>
      <c r="G6" s="22">
        <v>0</v>
      </c>
      <c r="H6" s="4">
        <f>D6+E6+F6+G6</f>
        <v>0</v>
      </c>
      <c r="I6" s="176">
        <v>0</v>
      </c>
      <c r="J6" s="153">
        <v>0</v>
      </c>
      <c r="K6" s="153">
        <v>0</v>
      </c>
      <c r="L6" s="153">
        <v>0</v>
      </c>
      <c r="M6" s="153">
        <v>0</v>
      </c>
      <c r="N6" s="20">
        <f xml:space="preserve"> D6+E6+F6+G6+I6+J6+K6+L6+M6</f>
        <v>0</v>
      </c>
      <c r="O6" s="23">
        <v>0</v>
      </c>
      <c r="P6" s="22">
        <v>0</v>
      </c>
      <c r="Q6" s="22">
        <v>0</v>
      </c>
      <c r="R6" s="225">
        <v>0</v>
      </c>
      <c r="S6" s="179">
        <v>0</v>
      </c>
      <c r="T6" s="176">
        <v>0</v>
      </c>
      <c r="U6" s="176">
        <v>0</v>
      </c>
      <c r="V6" s="176">
        <v>0</v>
      </c>
      <c r="W6" s="183">
        <v>0</v>
      </c>
      <c r="X6" s="30">
        <f>B6+O6+P6+Q6+R6+S6+T6+U6+V6+W6</f>
        <v>4</v>
      </c>
      <c r="Y6" s="54" t="e">
        <f t="shared" si="0"/>
        <v>#DIV/0!</v>
      </c>
      <c r="Z6" s="80" t="s">
        <v>1</v>
      </c>
      <c r="AA6" s="153"/>
      <c r="AB6" s="1"/>
      <c r="AC6" s="1"/>
      <c r="AD6" s="153">
        <v>0</v>
      </c>
      <c r="AF6" s="1"/>
      <c r="AG6" s="1"/>
      <c r="AI6" s="1"/>
      <c r="AJ6" s="1"/>
      <c r="AK6" s="153">
        <v>0</v>
      </c>
    </row>
    <row r="7" spans="1:42" ht="31.5" customHeight="1" thickBot="1">
      <c r="A7" s="173" t="s">
        <v>121</v>
      </c>
      <c r="B7" s="309">
        <v>1</v>
      </c>
      <c r="C7" s="520"/>
      <c r="D7" s="235">
        <v>0</v>
      </c>
      <c r="E7" s="24">
        <v>0</v>
      </c>
      <c r="F7" s="24">
        <v>0</v>
      </c>
      <c r="G7" s="22">
        <v>0</v>
      </c>
      <c r="H7" s="4">
        <f>D7+E7+F7+G7</f>
        <v>0</v>
      </c>
      <c r="I7" s="176">
        <v>0</v>
      </c>
      <c r="J7" s="153">
        <v>0</v>
      </c>
      <c r="K7" s="153">
        <v>0</v>
      </c>
      <c r="L7" s="153">
        <v>0</v>
      </c>
      <c r="M7" s="153">
        <v>0</v>
      </c>
      <c r="N7" s="20">
        <f xml:space="preserve"> D7+E7+F7+G7+I7+J7+K7+L7+M7</f>
        <v>0</v>
      </c>
      <c r="O7" s="23">
        <v>0</v>
      </c>
      <c r="P7" s="22">
        <v>0</v>
      </c>
      <c r="Q7" s="22">
        <v>0</v>
      </c>
      <c r="R7" s="225">
        <v>0</v>
      </c>
      <c r="S7" s="179">
        <v>0</v>
      </c>
      <c r="T7" s="176">
        <v>0</v>
      </c>
      <c r="U7" s="176">
        <v>0</v>
      </c>
      <c r="V7" s="176">
        <v>0</v>
      </c>
      <c r="W7" s="183">
        <v>0</v>
      </c>
      <c r="X7" s="30">
        <f>B7+O7+P7+Q7+R7+S7+T7+U7+V7+W7</f>
        <v>1</v>
      </c>
      <c r="Y7" s="54" t="e">
        <f t="shared" si="0"/>
        <v>#DIV/0!</v>
      </c>
      <c r="Z7" s="80" t="s">
        <v>1</v>
      </c>
      <c r="AA7" s="153"/>
      <c r="AB7" s="1"/>
      <c r="AC7" s="1"/>
      <c r="AD7" s="153">
        <v>0</v>
      </c>
      <c r="AF7" s="1"/>
      <c r="AG7" s="1"/>
      <c r="AI7" s="1"/>
      <c r="AJ7" s="1"/>
      <c r="AK7" s="153">
        <v>0</v>
      </c>
    </row>
    <row r="8" spans="1:42" ht="29" customHeight="1" thickBot="1">
      <c r="A8" s="173" t="s">
        <v>122</v>
      </c>
      <c r="B8" s="309">
        <v>3</v>
      </c>
      <c r="C8" s="520"/>
      <c r="D8" s="235">
        <v>0</v>
      </c>
      <c r="E8" s="24">
        <v>0</v>
      </c>
      <c r="F8" s="24">
        <v>0</v>
      </c>
      <c r="G8" s="24">
        <v>0</v>
      </c>
      <c r="H8" s="4">
        <f>D8+E8+F8+G8</f>
        <v>0</v>
      </c>
      <c r="I8" s="176">
        <v>0</v>
      </c>
      <c r="J8" s="153">
        <v>0</v>
      </c>
      <c r="K8" s="153">
        <v>0</v>
      </c>
      <c r="L8" s="153">
        <v>0</v>
      </c>
      <c r="M8" s="153">
        <v>0</v>
      </c>
      <c r="N8" s="20">
        <f xml:space="preserve"> D8+E8+F8+G8+I8+J8+K8+L8+M8</f>
        <v>0</v>
      </c>
      <c r="O8" s="23">
        <v>0</v>
      </c>
      <c r="P8" s="22">
        <v>0</v>
      </c>
      <c r="Q8" s="22">
        <v>0</v>
      </c>
      <c r="R8" s="225">
        <v>0</v>
      </c>
      <c r="S8" s="179">
        <v>0</v>
      </c>
      <c r="T8" s="176">
        <v>0</v>
      </c>
      <c r="U8" s="176">
        <v>0</v>
      </c>
      <c r="V8" s="176">
        <v>0</v>
      </c>
      <c r="W8" s="183">
        <v>0</v>
      </c>
      <c r="X8" s="30">
        <f>B8+O8+P8+Q8+R8+S8+T8+U8+V8+W8</f>
        <v>3</v>
      </c>
      <c r="Y8" s="54" t="e">
        <f t="shared" si="0"/>
        <v>#DIV/0!</v>
      </c>
      <c r="Z8" s="80" t="s">
        <v>32</v>
      </c>
      <c r="AA8" s="153"/>
      <c r="AB8" s="1"/>
      <c r="AC8" s="1"/>
      <c r="AD8" s="153">
        <v>0</v>
      </c>
      <c r="AF8" s="1"/>
      <c r="AG8" s="1"/>
      <c r="AI8" s="1"/>
      <c r="AJ8" s="1"/>
      <c r="AK8" s="153">
        <v>0</v>
      </c>
    </row>
    <row r="9" spans="1:42" ht="32.5" customHeight="1" thickBot="1">
      <c r="A9" s="173" t="s">
        <v>124</v>
      </c>
      <c r="B9" s="309">
        <v>2</v>
      </c>
      <c r="C9" s="521"/>
      <c r="D9" s="235">
        <v>0</v>
      </c>
      <c r="E9" s="24">
        <v>0</v>
      </c>
      <c r="F9" s="24">
        <v>0</v>
      </c>
      <c r="G9" s="24">
        <v>0</v>
      </c>
      <c r="H9" s="78">
        <f>D9+E9+F9+G9</f>
        <v>0</v>
      </c>
      <c r="I9" s="176"/>
      <c r="J9" s="153"/>
      <c r="K9" s="153"/>
      <c r="L9" s="153"/>
      <c r="M9" s="153"/>
      <c r="N9" s="20">
        <f xml:space="preserve"> D9+E9+F9+G9+I9+J9+K9+L9+M9</f>
        <v>0</v>
      </c>
      <c r="O9" s="417">
        <v>0</v>
      </c>
      <c r="P9" s="227">
        <v>0</v>
      </c>
      <c r="Q9" s="227">
        <v>0</v>
      </c>
      <c r="R9" s="228">
        <v>0</v>
      </c>
      <c r="S9" s="180">
        <v>0</v>
      </c>
      <c r="T9" s="184">
        <v>0</v>
      </c>
      <c r="U9" s="184">
        <v>0</v>
      </c>
      <c r="V9" s="184">
        <v>0</v>
      </c>
      <c r="W9" s="185">
        <v>0</v>
      </c>
      <c r="X9" s="30">
        <f>B9+O9+P9+Q9+R9+S9+T9+U9+V9+W9</f>
        <v>2</v>
      </c>
      <c r="Y9" s="54" t="e">
        <f t="shared" si="0"/>
        <v>#DIV/0!</v>
      </c>
      <c r="Z9" s="3" t="s">
        <v>73</v>
      </c>
      <c r="AA9" s="153"/>
      <c r="AB9" s="1"/>
      <c r="AC9" s="1"/>
      <c r="AD9" s="153">
        <v>0</v>
      </c>
      <c r="AF9" s="1"/>
      <c r="AG9" s="1"/>
      <c r="AI9" s="1"/>
      <c r="AJ9" s="1"/>
      <c r="AK9" s="153">
        <v>0</v>
      </c>
    </row>
    <row r="10" spans="1:42" s="7" customFormat="1" ht="24.5" customHeight="1" thickBot="1">
      <c r="A10" s="74"/>
      <c r="B10" s="100"/>
      <c r="C10" s="707">
        <v>0</v>
      </c>
      <c r="D10" s="51"/>
      <c r="E10" s="51"/>
      <c r="F10" s="549" t="s">
        <v>64</v>
      </c>
      <c r="G10" s="549"/>
      <c r="H10" s="79">
        <f>H5+H6+H7+H8+H9</f>
        <v>0</v>
      </c>
      <c r="I10" s="51"/>
      <c r="J10" s="51"/>
      <c r="K10" s="51"/>
      <c r="L10" s="549" t="s">
        <v>64</v>
      </c>
      <c r="M10" s="549"/>
      <c r="N10" s="79">
        <f>N5+N7+N8+N9</f>
        <v>0</v>
      </c>
      <c r="O10" s="51"/>
      <c r="P10" s="51"/>
      <c r="Q10" s="51"/>
      <c r="R10" s="51"/>
      <c r="S10" s="51"/>
      <c r="T10" s="51"/>
      <c r="U10" s="51"/>
      <c r="V10" s="550" t="s">
        <v>64</v>
      </c>
      <c r="W10" s="551"/>
      <c r="X10" s="154">
        <f>X5+X6+X7+X8+X9</f>
        <v>18</v>
      </c>
      <c r="Y10" s="52" t="e">
        <f t="shared" si="0"/>
        <v>#DIV/0!</v>
      </c>
      <c r="Z10" s="75"/>
      <c r="AA10" s="51"/>
      <c r="AB10" s="76"/>
      <c r="AC10" s="76"/>
      <c r="AD10" s="51"/>
      <c r="AF10" s="76"/>
      <c r="AG10" s="76"/>
      <c r="AI10" s="76"/>
      <c r="AJ10" s="76"/>
      <c r="AK10" s="77"/>
    </row>
    <row r="11" spans="1:42" ht="32" customHeight="1" thickBot="1">
      <c r="A11" s="708" t="s">
        <v>358</v>
      </c>
      <c r="B11" s="485">
        <f>X10</f>
        <v>18</v>
      </c>
      <c r="Z11" s="544" t="s">
        <v>94</v>
      </c>
      <c r="AA11" s="545"/>
      <c r="AB11" s="546"/>
      <c r="AC11" s="187">
        <v>159</v>
      </c>
      <c r="AD11" s="47"/>
      <c r="AF11" s="544" t="s">
        <v>96</v>
      </c>
      <c r="AG11" s="545"/>
      <c r="AH11" s="545"/>
      <c r="AI11" s="546"/>
      <c r="AJ11" s="72">
        <v>14</v>
      </c>
      <c r="AK11" s="186"/>
    </row>
    <row r="12" spans="1:42" ht="35" customHeight="1" thickBot="1">
      <c r="A12" s="483"/>
      <c r="B12" s="484"/>
      <c r="Z12" s="544" t="s">
        <v>95</v>
      </c>
      <c r="AA12" s="545"/>
      <c r="AB12" s="546"/>
      <c r="AD12" s="6">
        <f>AC11+AD5+AD6+AD7+AD8+AD9</f>
        <v>159</v>
      </c>
      <c r="AF12" s="544" t="s">
        <v>97</v>
      </c>
      <c r="AG12" s="545"/>
      <c r="AH12" s="545"/>
      <c r="AI12" s="546"/>
      <c r="AK12" s="6">
        <f>AJ11+AK6+AK8+AK9+AK10</f>
        <v>14</v>
      </c>
    </row>
    <row r="13" spans="1:42" ht="27" customHeight="1" thickBot="1">
      <c r="A13" s="486" t="s">
        <v>377</v>
      </c>
    </row>
    <row r="14" spans="1:42" ht="20.5" customHeight="1" thickBot="1">
      <c r="B14" s="453" t="s">
        <v>130</v>
      </c>
      <c r="C14" s="453" t="s">
        <v>375</v>
      </c>
    </row>
    <row r="15" spans="1:42" ht="29" customHeight="1">
      <c r="A15" s="192" t="s">
        <v>195</v>
      </c>
      <c r="B15" s="83">
        <f>AC11</f>
        <v>159</v>
      </c>
      <c r="C15" s="454">
        <f>AD12</f>
        <v>159</v>
      </c>
    </row>
    <row r="16" spans="1:42" ht="29" customHeight="1">
      <c r="A16" s="192" t="s">
        <v>201</v>
      </c>
      <c r="B16" s="38">
        <f>AJ11</f>
        <v>14</v>
      </c>
      <c r="C16" s="445">
        <f>AK12</f>
        <v>14</v>
      </c>
    </row>
    <row r="17" spans="1:4" ht="40" customHeight="1">
      <c r="A17" s="192" t="s">
        <v>196</v>
      </c>
      <c r="B17" s="49">
        <v>74</v>
      </c>
      <c r="C17" s="444">
        <f>B17+AF5</f>
        <v>74</v>
      </c>
    </row>
    <row r="18" spans="1:4" ht="42" customHeight="1">
      <c r="A18" s="192" t="s">
        <v>202</v>
      </c>
      <c r="B18" s="82">
        <v>1</v>
      </c>
      <c r="C18" s="444">
        <f>B18</f>
        <v>1</v>
      </c>
    </row>
    <row r="19" spans="1:4" ht="29.5" customHeight="1">
      <c r="A19" s="192" t="s">
        <v>197</v>
      </c>
      <c r="B19" s="82">
        <v>0</v>
      </c>
      <c r="C19" s="444">
        <f>AD5</f>
        <v>0</v>
      </c>
    </row>
    <row r="20" spans="1:4" ht="40" customHeight="1">
      <c r="A20" s="192" t="s">
        <v>198</v>
      </c>
      <c r="B20" s="49">
        <v>43</v>
      </c>
      <c r="C20" s="444">
        <f>B20+AF5</f>
        <v>43</v>
      </c>
    </row>
    <row r="21" spans="1:4" ht="37" customHeight="1">
      <c r="A21" s="192" t="s">
        <v>199</v>
      </c>
      <c r="B21" s="83">
        <v>1</v>
      </c>
      <c r="C21" s="444">
        <f>B21</f>
        <v>1</v>
      </c>
    </row>
    <row r="22" spans="1:4" ht="29" customHeight="1">
      <c r="A22" s="192" t="s">
        <v>200</v>
      </c>
      <c r="B22" s="172">
        <f>AO5</f>
        <v>8.8050314465408803</v>
      </c>
      <c r="C22" s="455">
        <f>AP5</f>
        <v>8.8050314465408803</v>
      </c>
    </row>
    <row r="24" spans="1:4" ht="15" thickBot="1"/>
    <row r="25" spans="1:4" ht="30" customHeight="1" thickBot="1">
      <c r="A25" s="197" t="s">
        <v>70</v>
      </c>
      <c r="B25" s="481">
        <v>2</v>
      </c>
      <c r="C25" s="482">
        <v>2</v>
      </c>
    </row>
    <row r="26" spans="1:4" ht="28" customHeight="1" thickBot="1">
      <c r="A26" s="197" t="s">
        <v>71</v>
      </c>
      <c r="B26" s="696">
        <v>0</v>
      </c>
      <c r="C26" s="482">
        <v>0</v>
      </c>
    </row>
    <row r="27" spans="1:4" ht="30" customHeight="1" thickBot="1">
      <c r="A27" s="197" t="s">
        <v>72</v>
      </c>
      <c r="B27" s="697">
        <v>1</v>
      </c>
      <c r="C27" s="445">
        <f>B27</f>
        <v>1</v>
      </c>
    </row>
    <row r="29" spans="1:4" ht="15" thickBot="1"/>
    <row r="30" spans="1:4" ht="27.5" customHeight="1">
      <c r="A30" s="487" t="s">
        <v>100</v>
      </c>
      <c r="B30" s="489">
        <v>2015</v>
      </c>
      <c r="C30" s="489" t="s">
        <v>378</v>
      </c>
    </row>
    <row r="31" spans="1:4" ht="27.5" customHeight="1">
      <c r="A31" s="196" t="s">
        <v>101</v>
      </c>
      <c r="B31" s="488">
        <f>C10</f>
        <v>0</v>
      </c>
      <c r="C31" s="482">
        <v>0</v>
      </c>
      <c r="D31" s="81"/>
    </row>
  </sheetData>
  <mergeCells count="22">
    <mergeCell ref="F10:G10"/>
    <mergeCell ref="L10:M10"/>
    <mergeCell ref="V10:W10"/>
    <mergeCell ref="Z12:AB12"/>
    <mergeCell ref="Z11:AB11"/>
    <mergeCell ref="AM4:AO4"/>
    <mergeCell ref="Y3:Y4"/>
    <mergeCell ref="X3:X4"/>
    <mergeCell ref="AF11:AI11"/>
    <mergeCell ref="AF12:AI12"/>
    <mergeCell ref="AB3:AF3"/>
    <mergeCell ref="C3:C4"/>
    <mergeCell ref="C5:C9"/>
    <mergeCell ref="X2:Y2"/>
    <mergeCell ref="D3:G3"/>
    <mergeCell ref="AI4:AK4"/>
    <mergeCell ref="Z4:AA4"/>
    <mergeCell ref="I3:M3"/>
    <mergeCell ref="N3:N4"/>
    <mergeCell ref="H3:H4"/>
    <mergeCell ref="O3:R3"/>
    <mergeCell ref="S3:W3"/>
  </mergeCells>
  <pageMargins left="0.7" right="0.7" top="0.75" bottom="0.75" header="0.3" footer="0.3"/>
  <pageSetup paperSize="9" orientation="portrait" horizontalDpi="4294967293" verticalDpi="0" r:id="rId1"/>
  <ignoredErrors>
    <ignoredError sqref="I4 O4 S4 D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zoomScale="90" zoomScaleNormal="90" workbookViewId="0">
      <pane xSplit="1" topLeftCell="B1" activePane="topRight" state="frozen"/>
      <selection pane="topRight" activeCell="D18" sqref="D18"/>
    </sheetView>
  </sheetViews>
  <sheetFormatPr baseColWidth="10" defaultRowHeight="14.5"/>
  <cols>
    <col min="1" max="1" width="43.6328125" customWidth="1"/>
    <col min="2" max="2" width="13.36328125" customWidth="1"/>
    <col min="25" max="25" width="10.08984375" customWidth="1"/>
    <col min="27" max="27" width="10.6328125" customWidth="1"/>
  </cols>
  <sheetData>
    <row r="1" spans="1:27" s="60" customFormat="1" ht="24" customHeight="1" thickBot="1">
      <c r="A1" s="58" t="s">
        <v>37</v>
      </c>
      <c r="B1" s="59"/>
      <c r="C1" s="59"/>
      <c r="E1" s="61" t="s">
        <v>33</v>
      </c>
      <c r="F1" s="62"/>
      <c r="G1" s="62"/>
      <c r="H1" s="62"/>
      <c r="W1" s="692" t="s">
        <v>30</v>
      </c>
      <c r="X1" s="692"/>
    </row>
    <row r="2" spans="1:27" s="60" customFormat="1" ht="15" customHeight="1" thickBot="1">
      <c r="A2" s="63" t="s">
        <v>0</v>
      </c>
      <c r="B2" s="562" t="s">
        <v>260</v>
      </c>
      <c r="C2" s="564" t="s">
        <v>2</v>
      </c>
      <c r="D2" s="565"/>
      <c r="E2" s="565"/>
      <c r="F2" s="558"/>
      <c r="G2" s="558" t="s">
        <v>2</v>
      </c>
      <c r="H2" s="559"/>
      <c r="I2" s="559"/>
      <c r="J2" s="559"/>
      <c r="K2" s="564"/>
      <c r="L2" s="566" t="s">
        <v>31</v>
      </c>
      <c r="M2" s="556" t="s">
        <v>18</v>
      </c>
      <c r="N2" s="558" t="s">
        <v>7</v>
      </c>
      <c r="O2" s="559"/>
      <c r="P2" s="559"/>
      <c r="Q2" s="559"/>
      <c r="R2" s="560"/>
      <c r="S2" s="560"/>
      <c r="T2" s="560"/>
      <c r="U2" s="560"/>
      <c r="V2" s="561"/>
      <c r="W2" s="690" t="s">
        <v>30</v>
      </c>
      <c r="X2" s="688" t="s">
        <v>17</v>
      </c>
      <c r="Y2" s="552" t="s">
        <v>55</v>
      </c>
      <c r="Z2" s="552" t="s">
        <v>391</v>
      </c>
      <c r="AA2" s="552" t="s">
        <v>362</v>
      </c>
    </row>
    <row r="3" spans="1:27" s="60" customFormat="1" ht="37" customHeight="1" thickBot="1">
      <c r="A3" s="64"/>
      <c r="B3" s="563"/>
      <c r="C3" s="236" t="s">
        <v>4</v>
      </c>
      <c r="D3" s="237" t="s">
        <v>3</v>
      </c>
      <c r="E3" s="237" t="s">
        <v>5</v>
      </c>
      <c r="F3" s="238" t="s">
        <v>6</v>
      </c>
      <c r="G3" s="206" t="s">
        <v>8</v>
      </c>
      <c r="H3" s="207" t="s">
        <v>9</v>
      </c>
      <c r="I3" s="207" t="s">
        <v>10</v>
      </c>
      <c r="J3" s="207" t="s">
        <v>11</v>
      </c>
      <c r="K3" s="208">
        <v>43101</v>
      </c>
      <c r="L3" s="567"/>
      <c r="M3" s="557"/>
      <c r="N3" s="209" t="s">
        <v>4</v>
      </c>
      <c r="O3" s="207" t="s">
        <v>3</v>
      </c>
      <c r="P3" s="207" t="s">
        <v>5</v>
      </c>
      <c r="Q3" s="210" t="s">
        <v>6</v>
      </c>
      <c r="R3" s="206" t="s">
        <v>8</v>
      </c>
      <c r="S3" s="207" t="s">
        <v>9</v>
      </c>
      <c r="T3" s="207" t="s">
        <v>10</v>
      </c>
      <c r="U3" s="207" t="s">
        <v>11</v>
      </c>
      <c r="V3" s="208">
        <v>43101</v>
      </c>
      <c r="W3" s="691"/>
      <c r="X3" s="689"/>
      <c r="Y3" s="553"/>
      <c r="Z3" s="553"/>
      <c r="AA3" s="553"/>
    </row>
    <row r="4" spans="1:27" ht="32.5" customHeight="1" thickBot="1">
      <c r="A4" s="686" t="s">
        <v>166</v>
      </c>
      <c r="B4" s="219"/>
      <c r="C4" s="219"/>
      <c r="D4" s="219"/>
      <c r="E4" s="219"/>
      <c r="F4" s="219"/>
      <c r="G4" s="219"/>
      <c r="H4" s="219"/>
      <c r="I4" s="219"/>
      <c r="J4" s="219"/>
      <c r="K4" s="219"/>
      <c r="L4" s="219"/>
      <c r="M4" s="219"/>
      <c r="N4" s="219"/>
      <c r="O4" s="219"/>
      <c r="P4" s="219"/>
      <c r="Q4" s="219"/>
      <c r="R4" s="219"/>
      <c r="S4" s="219"/>
      <c r="T4" s="219"/>
      <c r="U4" s="219"/>
      <c r="V4" s="219"/>
      <c r="W4" s="219"/>
      <c r="X4" s="219"/>
      <c r="Y4" s="219"/>
      <c r="AA4" s="28"/>
    </row>
    <row r="5" spans="1:27" ht="26" customHeight="1" thickBot="1">
      <c r="A5" s="447" t="s">
        <v>56</v>
      </c>
      <c r="B5" s="554"/>
      <c r="C5" s="555"/>
      <c r="D5" s="555"/>
      <c r="E5" s="555"/>
      <c r="F5" s="555"/>
      <c r="G5" s="555"/>
      <c r="H5" s="555"/>
      <c r="I5" s="555"/>
      <c r="J5" s="555"/>
      <c r="K5" s="555"/>
      <c r="L5" s="555"/>
      <c r="M5" s="555"/>
      <c r="N5" s="555"/>
      <c r="O5" s="555"/>
      <c r="P5" s="555"/>
      <c r="Q5" s="555"/>
      <c r="R5" s="555"/>
      <c r="S5" s="555"/>
      <c r="T5" s="555"/>
      <c r="U5" s="555"/>
      <c r="V5" s="555"/>
      <c r="W5" s="555"/>
      <c r="X5" s="555"/>
      <c r="Y5" s="36"/>
      <c r="AA5" s="60"/>
    </row>
    <row r="6" spans="1:27" ht="27.5" customHeight="1" thickBot="1">
      <c r="A6" s="205" t="s">
        <v>50</v>
      </c>
      <c r="B6" s="106">
        <v>0</v>
      </c>
      <c r="C6" s="102"/>
      <c r="D6" s="102"/>
      <c r="E6" s="102"/>
      <c r="F6" s="102"/>
      <c r="G6" s="48"/>
      <c r="H6" s="102"/>
      <c r="I6" s="102"/>
      <c r="J6" s="102"/>
      <c r="K6" s="103"/>
      <c r="L6" s="20">
        <f xml:space="preserve"> C6+D6+E6+F6+G6+H6+I6+J6+K6</f>
        <v>0</v>
      </c>
      <c r="M6" s="8">
        <v>0</v>
      </c>
      <c r="N6" s="105"/>
      <c r="O6" s="102"/>
      <c r="P6" s="102"/>
      <c r="Q6" s="102"/>
      <c r="R6" s="102"/>
      <c r="S6" s="102"/>
      <c r="T6" s="102"/>
      <c r="U6" s="102"/>
      <c r="V6" s="103"/>
      <c r="W6" s="480">
        <f>B6+N6+O6+P6+Q6+R6+S6+T6+U6+V6</f>
        <v>0</v>
      </c>
      <c r="X6" s="4" t="e">
        <f>W6*100/L6</f>
        <v>#DIV/0!</v>
      </c>
      <c r="Y6" s="18">
        <f>W6</f>
        <v>0</v>
      </c>
      <c r="AA6" s="60"/>
    </row>
    <row r="7" spans="1:27" ht="22.5" customHeight="1">
      <c r="A7" s="201" t="s">
        <v>49</v>
      </c>
      <c r="B7" s="106">
        <v>0</v>
      </c>
      <c r="C7" s="102"/>
      <c r="D7" s="102"/>
      <c r="E7" s="102"/>
      <c r="F7" s="102"/>
      <c r="G7" s="48"/>
      <c r="H7" s="102"/>
      <c r="I7" s="102"/>
      <c r="J7" s="102"/>
      <c r="K7" s="103"/>
      <c r="L7" s="48"/>
      <c r="M7" s="48"/>
      <c r="N7" s="102"/>
      <c r="O7" s="102"/>
      <c r="P7" s="102"/>
      <c r="Q7" s="102"/>
      <c r="R7" s="102"/>
      <c r="S7" s="102"/>
      <c r="T7" s="102"/>
      <c r="U7" s="102"/>
      <c r="V7" s="103"/>
      <c r="W7" s="39"/>
      <c r="X7" s="35"/>
      <c r="Y7" s="7"/>
      <c r="AA7" s="60"/>
    </row>
    <row r="8" spans="1:27" ht="19" customHeight="1" thickBot="1">
      <c r="A8" s="203" t="s">
        <v>168</v>
      </c>
      <c r="B8" s="106">
        <v>0</v>
      </c>
      <c r="C8" s="102"/>
      <c r="D8" s="102"/>
      <c r="E8" s="102"/>
      <c r="F8" s="102"/>
      <c r="G8" s="48"/>
      <c r="H8" s="102"/>
      <c r="I8" s="102"/>
      <c r="J8" s="102"/>
      <c r="K8" s="103"/>
      <c r="L8" s="48"/>
      <c r="M8" s="48"/>
      <c r="N8" s="102"/>
      <c r="O8" s="102"/>
      <c r="P8" s="102"/>
      <c r="Q8" s="102"/>
      <c r="R8" s="102"/>
      <c r="S8" s="102"/>
      <c r="T8" s="102"/>
      <c r="U8" s="102"/>
      <c r="V8" s="103"/>
      <c r="W8" s="39"/>
      <c r="X8" s="35"/>
      <c r="Y8" s="7"/>
      <c r="AA8" s="60"/>
    </row>
    <row r="9" spans="1:27" ht="21.5" customHeight="1" thickBot="1">
      <c r="A9" s="200" t="s">
        <v>65</v>
      </c>
      <c r="B9" s="106">
        <v>0</v>
      </c>
      <c r="C9" s="102"/>
      <c r="D9" s="102"/>
      <c r="E9" s="102"/>
      <c r="F9" s="102"/>
      <c r="G9" s="48"/>
      <c r="H9" s="102"/>
      <c r="I9" s="102"/>
      <c r="J9" s="102"/>
      <c r="K9" s="103"/>
      <c r="L9" s="48"/>
      <c r="M9" s="48"/>
      <c r="N9" s="102"/>
      <c r="O9" s="102"/>
      <c r="P9" s="102"/>
      <c r="Q9" s="102"/>
      <c r="R9" s="102"/>
      <c r="S9" s="102"/>
      <c r="T9" s="102"/>
      <c r="U9" s="102"/>
      <c r="V9" s="103"/>
      <c r="W9" s="30">
        <v>0</v>
      </c>
      <c r="X9" s="4" t="e">
        <f>W9*100/L9</f>
        <v>#DIV/0!</v>
      </c>
      <c r="Y9" s="7"/>
      <c r="Z9" s="18">
        <v>0</v>
      </c>
      <c r="AA9" s="430">
        <v>0</v>
      </c>
    </row>
    <row r="10" spans="1:27" ht="26" customHeight="1">
      <c r="A10" s="65" t="s">
        <v>57</v>
      </c>
      <c r="B10" s="66"/>
      <c r="C10" s="66"/>
      <c r="D10" s="66"/>
      <c r="E10" s="66"/>
      <c r="F10" s="66"/>
      <c r="G10" s="66"/>
      <c r="H10" s="66"/>
      <c r="I10" s="66"/>
      <c r="J10" s="66"/>
      <c r="K10" s="66"/>
      <c r="L10" s="66"/>
      <c r="M10" s="66"/>
      <c r="N10" s="66"/>
      <c r="O10" s="66"/>
      <c r="P10" s="66"/>
      <c r="Q10" s="66"/>
      <c r="R10" s="66"/>
      <c r="S10" s="66"/>
      <c r="T10" s="66"/>
      <c r="U10" s="66"/>
      <c r="V10" s="66"/>
      <c r="W10" s="66"/>
      <c r="X10" s="66"/>
      <c r="Y10" s="420"/>
      <c r="AA10" s="60"/>
    </row>
    <row r="11" spans="1:27" ht="17.5" customHeight="1">
      <c r="A11" s="201" t="s">
        <v>51</v>
      </c>
      <c r="B11" s="106">
        <v>0</v>
      </c>
      <c r="C11" s="23">
        <v>0</v>
      </c>
      <c r="D11" s="22">
        <v>0</v>
      </c>
      <c r="E11" s="22">
        <v>0</v>
      </c>
      <c r="F11" s="22">
        <v>0</v>
      </c>
      <c r="G11" s="153">
        <v>0</v>
      </c>
      <c r="H11" s="153">
        <v>0</v>
      </c>
      <c r="I11" s="153">
        <v>0</v>
      </c>
      <c r="J11" s="153">
        <v>0</v>
      </c>
      <c r="K11" s="153">
        <v>0</v>
      </c>
      <c r="L11" s="20">
        <f t="shared" ref="L11:L16" si="0" xml:space="preserve"> C11+D11+E11+F11+G11+H11+I11+J11+K11</f>
        <v>0</v>
      </c>
      <c r="M11" s="8">
        <v>0</v>
      </c>
      <c r="N11" s="153">
        <v>0</v>
      </c>
      <c r="O11" s="153">
        <v>0</v>
      </c>
      <c r="P11" s="153">
        <v>0</v>
      </c>
      <c r="Q11" s="153">
        <v>0</v>
      </c>
      <c r="R11" s="153">
        <v>0</v>
      </c>
      <c r="S11" s="153">
        <v>0</v>
      </c>
      <c r="T11" s="153">
        <v>0</v>
      </c>
      <c r="U11" s="153">
        <v>0</v>
      </c>
      <c r="V11" s="153">
        <v>0</v>
      </c>
      <c r="W11" s="20">
        <f t="shared" ref="W11:W16" si="1">B11+N11+O11+P11+Q11+R11+S11+T11+U11+V11</f>
        <v>0</v>
      </c>
      <c r="X11" s="4" t="e">
        <f t="shared" ref="X11:X17" si="2">W11*100/L11</f>
        <v>#DIV/0!</v>
      </c>
      <c r="Y11" s="87"/>
      <c r="AA11" s="60"/>
    </row>
    <row r="12" spans="1:27" ht="16" customHeight="1">
      <c r="A12" s="202" t="s">
        <v>52</v>
      </c>
      <c r="B12" s="106">
        <v>0</v>
      </c>
      <c r="C12" s="23">
        <v>0</v>
      </c>
      <c r="D12" s="22">
        <v>0</v>
      </c>
      <c r="E12" s="22">
        <v>0</v>
      </c>
      <c r="F12" s="22">
        <v>0</v>
      </c>
      <c r="G12" s="153">
        <v>0</v>
      </c>
      <c r="H12" s="153">
        <v>0</v>
      </c>
      <c r="I12" s="153">
        <v>0</v>
      </c>
      <c r="J12" s="153">
        <v>0</v>
      </c>
      <c r="K12" s="153">
        <v>0</v>
      </c>
      <c r="L12" s="20">
        <f t="shared" si="0"/>
        <v>0</v>
      </c>
      <c r="M12" s="8">
        <v>0</v>
      </c>
      <c r="N12" s="153">
        <v>0</v>
      </c>
      <c r="O12" s="153">
        <v>0</v>
      </c>
      <c r="P12" s="153">
        <v>0</v>
      </c>
      <c r="Q12" s="153">
        <v>0</v>
      </c>
      <c r="R12" s="153">
        <v>0</v>
      </c>
      <c r="S12" s="153">
        <v>0</v>
      </c>
      <c r="T12" s="153">
        <v>0</v>
      </c>
      <c r="U12" s="153">
        <v>0</v>
      </c>
      <c r="V12" s="153">
        <v>0</v>
      </c>
      <c r="W12" s="20">
        <f t="shared" si="1"/>
        <v>0</v>
      </c>
      <c r="X12" s="4" t="e">
        <f t="shared" si="2"/>
        <v>#DIV/0!</v>
      </c>
      <c r="Y12" s="87"/>
      <c r="AA12" s="60"/>
    </row>
    <row r="13" spans="1:27" ht="18" customHeight="1">
      <c r="A13" s="202" t="s">
        <v>61</v>
      </c>
      <c r="B13" s="106">
        <v>0</v>
      </c>
      <c r="C13" s="23">
        <v>0</v>
      </c>
      <c r="D13" s="22">
        <v>0</v>
      </c>
      <c r="E13" s="22">
        <v>0</v>
      </c>
      <c r="F13" s="22">
        <v>0</v>
      </c>
      <c r="G13" s="153">
        <v>0</v>
      </c>
      <c r="H13" s="153">
        <v>0</v>
      </c>
      <c r="I13" s="153">
        <v>0</v>
      </c>
      <c r="J13" s="153">
        <v>0</v>
      </c>
      <c r="K13" s="153">
        <v>0</v>
      </c>
      <c r="L13" s="20">
        <f t="shared" si="0"/>
        <v>0</v>
      </c>
      <c r="M13" s="8">
        <v>0</v>
      </c>
      <c r="N13" s="153">
        <v>0</v>
      </c>
      <c r="O13" s="153">
        <v>0</v>
      </c>
      <c r="P13" s="153">
        <v>0</v>
      </c>
      <c r="Q13" s="153">
        <v>0</v>
      </c>
      <c r="R13" s="153">
        <v>0</v>
      </c>
      <c r="S13" s="153">
        <v>0</v>
      </c>
      <c r="T13" s="153">
        <v>0</v>
      </c>
      <c r="U13" s="153">
        <v>0</v>
      </c>
      <c r="V13" s="153">
        <v>0</v>
      </c>
      <c r="W13" s="20">
        <f t="shared" si="1"/>
        <v>0</v>
      </c>
      <c r="X13" s="4" t="e">
        <f t="shared" si="2"/>
        <v>#DIV/0!</v>
      </c>
      <c r="Y13" s="87"/>
      <c r="AA13" s="60"/>
    </row>
    <row r="14" spans="1:27" ht="20.5" customHeight="1">
      <c r="A14" s="201" t="s">
        <v>53</v>
      </c>
      <c r="B14" s="106">
        <v>0</v>
      </c>
      <c r="C14" s="23">
        <v>0</v>
      </c>
      <c r="D14" s="22">
        <v>0</v>
      </c>
      <c r="E14" s="22">
        <v>0</v>
      </c>
      <c r="F14" s="22">
        <v>0</v>
      </c>
      <c r="G14" s="153">
        <v>0</v>
      </c>
      <c r="H14" s="153">
        <v>0</v>
      </c>
      <c r="I14" s="153">
        <v>0</v>
      </c>
      <c r="J14" s="153">
        <v>0</v>
      </c>
      <c r="K14" s="153">
        <v>0</v>
      </c>
      <c r="L14" s="20">
        <f t="shared" si="0"/>
        <v>0</v>
      </c>
      <c r="M14" s="8">
        <v>0</v>
      </c>
      <c r="N14" s="153">
        <v>0</v>
      </c>
      <c r="O14" s="153">
        <v>0</v>
      </c>
      <c r="P14" s="153">
        <v>0</v>
      </c>
      <c r="Q14" s="153">
        <v>0</v>
      </c>
      <c r="R14" s="153">
        <v>0</v>
      </c>
      <c r="S14" s="153">
        <v>0</v>
      </c>
      <c r="T14" s="153">
        <v>0</v>
      </c>
      <c r="U14" s="153">
        <v>0</v>
      </c>
      <c r="V14" s="153">
        <v>0</v>
      </c>
      <c r="W14" s="20">
        <f t="shared" si="1"/>
        <v>0</v>
      </c>
      <c r="X14" s="4" t="e">
        <f t="shared" si="2"/>
        <v>#DIV/0!</v>
      </c>
      <c r="Y14" s="87"/>
      <c r="AA14" s="60"/>
    </row>
    <row r="15" spans="1:27" ht="18" customHeight="1">
      <c r="A15" s="201" t="s">
        <v>54</v>
      </c>
      <c r="B15" s="106">
        <v>1</v>
      </c>
      <c r="C15" s="23">
        <v>0</v>
      </c>
      <c r="D15" s="22">
        <v>0</v>
      </c>
      <c r="E15" s="22">
        <v>0</v>
      </c>
      <c r="F15" s="22">
        <v>0</v>
      </c>
      <c r="G15" s="153">
        <v>0</v>
      </c>
      <c r="H15" s="153">
        <v>0</v>
      </c>
      <c r="I15" s="153">
        <v>0</v>
      </c>
      <c r="J15" s="153">
        <v>0</v>
      </c>
      <c r="K15" s="153">
        <v>0</v>
      </c>
      <c r="L15" s="20">
        <f t="shared" si="0"/>
        <v>0</v>
      </c>
      <c r="M15" s="8">
        <v>0</v>
      </c>
      <c r="N15" s="153">
        <v>0</v>
      </c>
      <c r="O15" s="153">
        <v>0</v>
      </c>
      <c r="P15" s="153">
        <v>0</v>
      </c>
      <c r="Q15" s="153">
        <v>0</v>
      </c>
      <c r="R15" s="153">
        <v>0</v>
      </c>
      <c r="S15" s="153">
        <v>0</v>
      </c>
      <c r="T15" s="153">
        <v>0</v>
      </c>
      <c r="U15" s="153">
        <v>0</v>
      </c>
      <c r="V15" s="153">
        <v>0</v>
      </c>
      <c r="W15" s="20">
        <f t="shared" si="1"/>
        <v>1</v>
      </c>
      <c r="X15" s="4" t="e">
        <f t="shared" si="2"/>
        <v>#DIV/0!</v>
      </c>
      <c r="Y15" s="87"/>
      <c r="AA15" s="60"/>
    </row>
    <row r="16" spans="1:27" ht="18" customHeight="1" thickBot="1">
      <c r="A16" s="201" t="s">
        <v>125</v>
      </c>
      <c r="B16" s="106">
        <v>0</v>
      </c>
      <c r="C16" s="23">
        <v>0</v>
      </c>
      <c r="D16" s="22">
        <v>0</v>
      </c>
      <c r="E16" s="22">
        <v>0</v>
      </c>
      <c r="F16" s="22">
        <v>0</v>
      </c>
      <c r="G16" s="153">
        <v>0</v>
      </c>
      <c r="H16" s="153">
        <v>0</v>
      </c>
      <c r="I16" s="153">
        <v>0</v>
      </c>
      <c r="J16" s="153">
        <v>0</v>
      </c>
      <c r="K16" s="153">
        <v>0</v>
      </c>
      <c r="L16" s="20">
        <f t="shared" si="0"/>
        <v>0</v>
      </c>
      <c r="M16" s="8">
        <v>0</v>
      </c>
      <c r="N16" s="153">
        <v>0</v>
      </c>
      <c r="O16" s="153">
        <v>0</v>
      </c>
      <c r="P16" s="153">
        <v>0</v>
      </c>
      <c r="Q16" s="153">
        <v>0</v>
      </c>
      <c r="R16" s="153">
        <v>0</v>
      </c>
      <c r="S16" s="153">
        <v>0</v>
      </c>
      <c r="T16" s="153">
        <v>0</v>
      </c>
      <c r="U16" s="153">
        <v>0</v>
      </c>
      <c r="V16" s="153">
        <v>0</v>
      </c>
      <c r="W16" s="20">
        <f t="shared" si="1"/>
        <v>0</v>
      </c>
      <c r="X16" s="4" t="e">
        <f t="shared" si="2"/>
        <v>#DIV/0!</v>
      </c>
      <c r="Y16" s="87"/>
      <c r="AA16" s="60"/>
    </row>
    <row r="17" spans="1:28" ht="31.5" customHeight="1" thickBot="1">
      <c r="A17" s="311" t="s">
        <v>169</v>
      </c>
      <c r="B17" s="106">
        <f>B11+B12+B13+B14+B15+B16</f>
        <v>1</v>
      </c>
      <c r="C17" s="47"/>
      <c r="D17" s="47"/>
      <c r="E17" s="47"/>
      <c r="F17" s="47"/>
      <c r="G17" s="47"/>
      <c r="H17" s="47"/>
      <c r="I17" s="47"/>
      <c r="J17" s="47"/>
      <c r="K17" s="48" t="s">
        <v>64</v>
      </c>
      <c r="L17" s="20">
        <f>L11+L12+L13+L14+L15+L16</f>
        <v>0</v>
      </c>
      <c r="M17" s="20">
        <f>M11+M12+M13+M14+M16+M15</f>
        <v>0</v>
      </c>
      <c r="N17" s="47"/>
      <c r="O17" s="47"/>
      <c r="P17" s="47"/>
      <c r="Q17" s="47"/>
      <c r="R17" s="47"/>
      <c r="S17" s="47"/>
      <c r="T17" s="47"/>
      <c r="U17" s="47"/>
      <c r="V17" s="47"/>
      <c r="W17" s="6">
        <f>B11+W11+W12+W13+W14+W15+W16</f>
        <v>1</v>
      </c>
      <c r="X17" s="47" t="e">
        <f t="shared" si="2"/>
        <v>#DIV/0!</v>
      </c>
      <c r="Y17" s="87"/>
      <c r="AA17" s="60"/>
    </row>
    <row r="18" spans="1:28" ht="29.5" customHeight="1">
      <c r="A18" s="703" t="s">
        <v>383</v>
      </c>
      <c r="B18" s="704"/>
      <c r="C18" s="47"/>
      <c r="D18" s="47"/>
      <c r="E18" s="47"/>
      <c r="F18" s="47"/>
      <c r="G18" s="47"/>
      <c r="H18" s="47"/>
      <c r="I18" s="47"/>
      <c r="J18" s="47"/>
      <c r="K18" s="48"/>
      <c r="L18" s="21"/>
      <c r="M18" s="21"/>
      <c r="N18" s="47"/>
      <c r="O18" s="47"/>
      <c r="P18" s="47"/>
      <c r="Q18" s="47"/>
      <c r="R18" s="47"/>
      <c r="S18" s="47"/>
      <c r="T18" s="47"/>
      <c r="U18" s="47"/>
      <c r="V18" s="47"/>
      <c r="W18" s="21"/>
      <c r="X18" s="47"/>
      <c r="Y18" s="87"/>
      <c r="AA18" s="60"/>
    </row>
    <row r="19" spans="1:28" ht="19.5" customHeight="1">
      <c r="A19" s="311" t="s">
        <v>384</v>
      </c>
      <c r="B19" s="106">
        <v>20</v>
      </c>
      <c r="C19" s="47"/>
      <c r="D19" s="47"/>
      <c r="E19" s="47"/>
      <c r="F19" s="47"/>
      <c r="G19" s="47"/>
      <c r="H19" s="47"/>
      <c r="I19" s="47"/>
      <c r="J19" s="47"/>
      <c r="K19" s="48"/>
      <c r="L19" s="21"/>
      <c r="M19" s="21"/>
      <c r="N19" s="47"/>
      <c r="O19" s="47"/>
      <c r="P19" s="47"/>
      <c r="Q19" s="47"/>
      <c r="R19" s="47"/>
      <c r="S19" s="47"/>
      <c r="T19" s="47"/>
      <c r="U19" s="47"/>
      <c r="V19" s="47"/>
      <c r="W19" s="21"/>
      <c r="X19" s="47"/>
      <c r="Y19" s="87"/>
      <c r="AA19" s="60"/>
    </row>
    <row r="20" spans="1:28" ht="21.5" customHeight="1">
      <c r="A20" s="311" t="s">
        <v>385</v>
      </c>
      <c r="B20" s="693">
        <v>0</v>
      </c>
      <c r="C20" s="47"/>
      <c r="D20" s="47"/>
      <c r="E20" s="47"/>
      <c r="F20" s="47"/>
      <c r="G20" s="47"/>
      <c r="H20" s="47"/>
      <c r="I20" s="47"/>
      <c r="J20" s="47"/>
      <c r="K20" s="48"/>
      <c r="L20" s="21"/>
      <c r="M20" s="21"/>
      <c r="N20" s="47"/>
      <c r="O20" s="47"/>
      <c r="P20" s="47"/>
      <c r="Q20" s="47"/>
      <c r="R20" s="47"/>
      <c r="S20" s="47"/>
      <c r="T20" s="47"/>
      <c r="U20" s="47"/>
      <c r="V20" s="47"/>
      <c r="W20" s="21"/>
      <c r="X20" s="47"/>
      <c r="Y20" s="87"/>
      <c r="AA20" s="60"/>
    </row>
    <row r="21" spans="1:28" ht="23.5" customHeight="1">
      <c r="A21" s="311" t="s">
        <v>386</v>
      </c>
      <c r="B21" s="693">
        <f>B19+B20</f>
        <v>20</v>
      </c>
      <c r="C21" s="47"/>
      <c r="D21" s="47"/>
      <c r="E21" s="47"/>
      <c r="F21" s="47"/>
      <c r="G21" s="47"/>
      <c r="H21" s="47"/>
      <c r="I21" s="47"/>
      <c r="J21" s="47"/>
      <c r="K21" s="48"/>
      <c r="L21" s="21"/>
      <c r="M21" s="21"/>
      <c r="N21" s="47"/>
      <c r="O21" s="47"/>
      <c r="P21" s="47"/>
      <c r="Q21" s="47"/>
      <c r="R21" s="47"/>
      <c r="S21" s="47"/>
      <c r="T21" s="47"/>
      <c r="U21" s="47"/>
      <c r="V21" s="47"/>
      <c r="W21" s="21"/>
      <c r="X21" s="47"/>
      <c r="Y21" s="87"/>
      <c r="AA21" s="60"/>
    </row>
    <row r="22" spans="1:28" ht="23.5" customHeight="1">
      <c r="A22" s="311" t="s">
        <v>387</v>
      </c>
      <c r="B22" s="693">
        <v>0</v>
      </c>
      <c r="C22" s="47"/>
      <c r="D22" s="47"/>
      <c r="E22" s="47"/>
      <c r="F22" s="47"/>
      <c r="G22" s="47"/>
      <c r="H22" s="47"/>
      <c r="I22" s="47"/>
      <c r="J22" s="47"/>
      <c r="K22" s="48"/>
      <c r="L22" s="21"/>
      <c r="M22" s="21"/>
      <c r="N22" s="47"/>
      <c r="O22" s="47"/>
      <c r="P22" s="47"/>
      <c r="Q22" s="47"/>
      <c r="R22" s="47"/>
      <c r="S22" s="47"/>
      <c r="T22" s="47"/>
      <c r="U22" s="47"/>
      <c r="V22" s="47"/>
      <c r="W22" s="21"/>
      <c r="X22" s="47"/>
      <c r="Y22" s="87"/>
      <c r="AA22" s="60"/>
    </row>
    <row r="23" spans="1:28" ht="23.5" customHeight="1">
      <c r="A23" s="311" t="s">
        <v>390</v>
      </c>
      <c r="B23" s="106">
        <f>B22*100/B19</f>
        <v>0</v>
      </c>
      <c r="C23" s="47"/>
      <c r="D23" s="47"/>
      <c r="E23" s="47"/>
      <c r="F23" s="47"/>
      <c r="G23" s="47"/>
      <c r="H23" s="47"/>
      <c r="I23" s="47"/>
      <c r="J23" s="47"/>
      <c r="K23" s="48"/>
      <c r="L23" s="21"/>
      <c r="M23" s="21"/>
      <c r="N23" s="47"/>
      <c r="O23" s="47"/>
      <c r="P23" s="47"/>
      <c r="Q23" s="47"/>
      <c r="R23" s="47"/>
      <c r="S23" s="47"/>
      <c r="T23" s="47"/>
      <c r="U23" s="47"/>
      <c r="V23" s="47"/>
      <c r="W23" s="21"/>
      <c r="X23" s="47"/>
      <c r="Y23" s="87"/>
      <c r="AA23" s="60"/>
    </row>
    <row r="24" spans="1:28" ht="23.5" customHeight="1">
      <c r="A24" s="311" t="s">
        <v>388</v>
      </c>
      <c r="B24" s="106">
        <v>0</v>
      </c>
      <c r="C24" s="47"/>
      <c r="D24" s="47"/>
      <c r="E24" s="47"/>
      <c r="F24" s="47"/>
      <c r="G24" s="47"/>
      <c r="H24" s="47"/>
      <c r="I24" s="47"/>
      <c r="J24" s="47"/>
      <c r="K24" s="48"/>
      <c r="L24" s="21"/>
      <c r="M24" s="21"/>
      <c r="N24" s="47"/>
      <c r="O24" s="47"/>
      <c r="P24" s="47"/>
      <c r="Q24" s="47"/>
      <c r="R24" s="47"/>
      <c r="S24" s="47"/>
      <c r="T24" s="47"/>
      <c r="U24" s="47"/>
      <c r="V24" s="47"/>
      <c r="W24" s="21"/>
      <c r="X24" s="47"/>
      <c r="Y24" s="87"/>
      <c r="AA24" s="60"/>
    </row>
    <row r="25" spans="1:28" ht="23.5" customHeight="1">
      <c r="A25" s="311" t="s">
        <v>389</v>
      </c>
      <c r="B25" s="106">
        <f>B24*100/B21</f>
        <v>0</v>
      </c>
      <c r="C25" s="47"/>
      <c r="D25" s="47"/>
      <c r="E25" s="47"/>
      <c r="F25" s="47"/>
      <c r="G25" s="47"/>
      <c r="H25" s="47"/>
      <c r="I25" s="47"/>
      <c r="J25" s="47"/>
      <c r="K25" s="48"/>
      <c r="L25" s="21"/>
      <c r="M25" s="21"/>
      <c r="N25" s="47"/>
      <c r="O25" s="47"/>
      <c r="P25" s="47"/>
      <c r="Q25" s="47"/>
      <c r="R25" s="47"/>
      <c r="S25" s="47"/>
      <c r="T25" s="47"/>
      <c r="U25" s="47"/>
      <c r="V25" s="47"/>
      <c r="W25" s="21"/>
      <c r="X25" s="47"/>
      <c r="Y25" s="87"/>
      <c r="AA25" s="60"/>
    </row>
    <row r="26" spans="1:28" ht="19.5" customHeight="1">
      <c r="A26" s="42" t="s">
        <v>58</v>
      </c>
      <c r="B26" s="40"/>
      <c r="C26" s="41"/>
      <c r="D26" s="41"/>
      <c r="E26" s="41"/>
      <c r="F26" s="41"/>
      <c r="G26" s="41"/>
      <c r="H26" s="41"/>
      <c r="I26" s="41"/>
      <c r="J26" s="41"/>
      <c r="K26" s="41"/>
      <c r="L26" s="41"/>
      <c r="M26" s="41"/>
      <c r="N26" s="41"/>
      <c r="O26" s="41"/>
      <c r="P26" s="41"/>
      <c r="Q26" s="41"/>
      <c r="R26" s="41"/>
      <c r="S26" s="41"/>
      <c r="T26" s="41"/>
      <c r="U26" s="41"/>
      <c r="V26" s="41"/>
      <c r="W26" s="41"/>
      <c r="X26" s="41"/>
      <c r="Y26" s="87"/>
      <c r="AA26" s="60"/>
    </row>
    <row r="27" spans="1:28" ht="29.5" customHeight="1">
      <c r="A27" s="201" t="s">
        <v>259</v>
      </c>
      <c r="B27" s="106">
        <v>0</v>
      </c>
      <c r="C27" s="22">
        <v>0</v>
      </c>
      <c r="D27" s="22">
        <v>0</v>
      </c>
      <c r="E27" s="22">
        <v>0</v>
      </c>
      <c r="F27" s="22">
        <v>0</v>
      </c>
      <c r="G27" s="153">
        <v>0</v>
      </c>
      <c r="H27" s="153">
        <v>0</v>
      </c>
      <c r="I27" s="153">
        <v>0</v>
      </c>
      <c r="J27" s="153">
        <v>0</v>
      </c>
      <c r="K27" s="153">
        <v>0</v>
      </c>
      <c r="L27" s="20">
        <f xml:space="preserve"> C27+D27+E27+F27+G27+H27+I27+J27+K27</f>
        <v>0</v>
      </c>
      <c r="M27" s="8">
        <v>0</v>
      </c>
      <c r="N27" s="153">
        <v>0</v>
      </c>
      <c r="O27" s="153">
        <v>0</v>
      </c>
      <c r="P27" s="153">
        <v>0</v>
      </c>
      <c r="Q27" s="153">
        <v>0</v>
      </c>
      <c r="R27" s="153">
        <v>0</v>
      </c>
      <c r="S27" s="153">
        <v>0</v>
      </c>
      <c r="T27" s="153">
        <v>0</v>
      </c>
      <c r="U27" s="153">
        <v>0</v>
      </c>
      <c r="V27" s="153">
        <v>0</v>
      </c>
      <c r="W27" s="20">
        <f>B27+N27+O27+P27+Q27+R27+S27+T27+U27+V27</f>
        <v>0</v>
      </c>
      <c r="X27" s="4" t="e">
        <f>W27*100/L27</f>
        <v>#DIV/0!</v>
      </c>
      <c r="Y27" s="87"/>
      <c r="AA27" s="421"/>
    </row>
    <row r="28" spans="1:28" ht="26.5" customHeight="1" thickBot="1">
      <c r="A28" s="201" t="s">
        <v>59</v>
      </c>
      <c r="B28" s="106">
        <v>0</v>
      </c>
      <c r="C28" s="22">
        <v>0</v>
      </c>
      <c r="D28" s="22">
        <v>0</v>
      </c>
      <c r="E28" s="22">
        <v>0</v>
      </c>
      <c r="F28" s="22">
        <v>0</v>
      </c>
      <c r="G28" s="174">
        <v>0</v>
      </c>
      <c r="H28" s="174">
        <v>0</v>
      </c>
      <c r="I28" s="174">
        <v>0</v>
      </c>
      <c r="J28" s="174">
        <v>0</v>
      </c>
      <c r="K28" s="174">
        <v>0</v>
      </c>
      <c r="L28" s="95">
        <f xml:space="preserve"> C28+D28+E28+F28+G28+H28+I28+J28+K28</f>
        <v>0</v>
      </c>
      <c r="M28" s="8">
        <v>0</v>
      </c>
      <c r="N28" s="153">
        <v>0</v>
      </c>
      <c r="O28" s="153">
        <v>0</v>
      </c>
      <c r="P28" s="153">
        <v>0</v>
      </c>
      <c r="Q28" s="153">
        <v>0</v>
      </c>
      <c r="R28" s="153">
        <v>0</v>
      </c>
      <c r="S28" s="153">
        <v>0</v>
      </c>
      <c r="T28" s="153">
        <v>0</v>
      </c>
      <c r="U28" s="153">
        <v>0</v>
      </c>
      <c r="V28" s="153">
        <v>0</v>
      </c>
      <c r="W28" s="20">
        <f>B28+N28+O28+P28+Q28+R28+S28+T28+U28+V28</f>
        <v>0</v>
      </c>
      <c r="X28" s="4" t="e">
        <f>W28*100/L28</f>
        <v>#DIV/0!</v>
      </c>
      <c r="Y28" s="87"/>
      <c r="AA28" s="421"/>
    </row>
    <row r="29" spans="1:28" ht="18.5" customHeight="1" thickBot="1">
      <c r="A29" s="201" t="s">
        <v>159</v>
      </c>
      <c r="B29" s="698">
        <v>2.5</v>
      </c>
      <c r="C29" s="47"/>
      <c r="D29" s="47"/>
      <c r="E29" s="47"/>
      <c r="F29" s="47"/>
      <c r="G29" s="71"/>
      <c r="H29" s="71"/>
      <c r="I29" s="71"/>
      <c r="J29" s="71"/>
      <c r="K29" s="71"/>
      <c r="L29" s="216">
        <v>0.15</v>
      </c>
      <c r="M29" s="39"/>
      <c r="N29" s="35"/>
      <c r="O29" s="35"/>
      <c r="P29" s="35"/>
      <c r="Q29" s="35"/>
      <c r="R29" s="35"/>
      <c r="S29" s="35"/>
      <c r="T29" s="35"/>
      <c r="U29" s="35"/>
      <c r="V29" s="35"/>
      <c r="W29" s="171">
        <f>B29</f>
        <v>2.5</v>
      </c>
      <c r="X29" s="44">
        <f>W29*100/L29</f>
        <v>1666.6666666666667</v>
      </c>
      <c r="Y29" s="87"/>
      <c r="AA29" s="421"/>
      <c r="AB29" s="29"/>
    </row>
    <row r="30" spans="1:28" ht="24" customHeight="1" thickBot="1">
      <c r="A30" s="310" t="s">
        <v>60</v>
      </c>
      <c r="B30" s="699">
        <v>0</v>
      </c>
      <c r="C30" s="47"/>
      <c r="D30" s="47"/>
      <c r="E30" s="47"/>
      <c r="F30" s="47"/>
      <c r="G30" s="71"/>
      <c r="H30" s="71"/>
      <c r="I30" s="71"/>
      <c r="J30" s="71"/>
      <c r="K30" s="71"/>
      <c r="L30" s="216">
        <v>0.15</v>
      </c>
      <c r="M30" s="39"/>
      <c r="N30" s="35"/>
      <c r="O30" s="35"/>
      <c r="P30" s="35"/>
      <c r="Q30" s="35"/>
      <c r="R30" s="35"/>
      <c r="S30" s="35"/>
      <c r="T30" s="35"/>
      <c r="U30" s="35"/>
      <c r="V30" s="35"/>
      <c r="W30" s="43">
        <f>B30</f>
        <v>0</v>
      </c>
      <c r="X30" s="44">
        <f>W30*100/L30</f>
        <v>0</v>
      </c>
      <c r="Y30" s="87"/>
      <c r="AA30" s="421"/>
      <c r="AB30" s="29"/>
    </row>
    <row r="31" spans="1:28" ht="15" thickBot="1">
      <c r="C31" s="29"/>
      <c r="D31" s="29"/>
      <c r="E31" s="29"/>
      <c r="F31" s="29"/>
      <c r="G31" s="29"/>
      <c r="H31" s="29"/>
      <c r="I31" s="29"/>
      <c r="J31" s="29"/>
      <c r="K31" s="29"/>
      <c r="L31" s="29"/>
      <c r="M31" s="29"/>
      <c r="N31" s="29"/>
      <c r="O31" s="29"/>
      <c r="P31" s="29"/>
      <c r="Q31" s="29"/>
      <c r="R31" s="29"/>
      <c r="S31" s="29"/>
      <c r="T31" s="29"/>
      <c r="U31" s="29"/>
      <c r="V31" s="29"/>
      <c r="W31" s="29"/>
      <c r="X31" s="29"/>
      <c r="Y31" s="29"/>
      <c r="AA31" s="60"/>
      <c r="AB31" s="29"/>
    </row>
    <row r="32" spans="1:28" ht="31" customHeight="1" thickBot="1">
      <c r="A32" s="686" t="s">
        <v>167</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AA32" s="60"/>
    </row>
    <row r="33" spans="1:27" ht="34.5" customHeight="1" thickBot="1">
      <c r="A33" s="448" t="s">
        <v>50</v>
      </c>
      <c r="B33" s="700">
        <v>0</v>
      </c>
      <c r="C33" s="215"/>
      <c r="D33" s="215"/>
      <c r="E33" s="215"/>
      <c r="F33" s="215"/>
      <c r="G33" s="215"/>
      <c r="H33" s="215"/>
      <c r="I33" s="215"/>
      <c r="J33" s="215"/>
      <c r="K33" s="215"/>
      <c r="L33" s="30">
        <f t="shared" ref="L33:L38" si="3" xml:space="preserve"> C33+D33+E33+F33+G33+H33+I33+J33+K33</f>
        <v>0</v>
      </c>
      <c r="M33" s="8">
        <v>0</v>
      </c>
      <c r="N33" s="27"/>
      <c r="O33" s="27"/>
      <c r="P33" s="27"/>
      <c r="Q33" s="27"/>
      <c r="R33" s="27"/>
      <c r="S33" s="27"/>
      <c r="T33" s="27"/>
      <c r="U33" s="27"/>
      <c r="V33" s="27"/>
      <c r="W33" s="20">
        <f t="shared" ref="W33:W38" si="4">B33+N33+O33+P33+Q33+R33+S33+T33+U33+V33</f>
        <v>0</v>
      </c>
      <c r="X33" s="4" t="e">
        <f t="shared" ref="X33:X38" si="5">W33*100/L33</f>
        <v>#DIV/0!</v>
      </c>
      <c r="Y33" s="46">
        <f>W33</f>
        <v>0</v>
      </c>
      <c r="AA33" s="60"/>
    </row>
    <row r="34" spans="1:27" ht="22.5" customHeight="1">
      <c r="A34" s="199" t="s">
        <v>38</v>
      </c>
      <c r="B34" s="106">
        <v>0</v>
      </c>
      <c r="C34" s="235">
        <v>0</v>
      </c>
      <c r="D34" s="24">
        <v>0</v>
      </c>
      <c r="E34" s="24">
        <v>0</v>
      </c>
      <c r="F34" s="24">
        <v>0</v>
      </c>
      <c r="G34" s="177">
        <v>0</v>
      </c>
      <c r="H34" s="177">
        <v>0</v>
      </c>
      <c r="I34" s="177">
        <v>0</v>
      </c>
      <c r="J34" s="177">
        <v>0</v>
      </c>
      <c r="K34" s="177">
        <v>0</v>
      </c>
      <c r="L34" s="20">
        <f t="shared" si="3"/>
        <v>0</v>
      </c>
      <c r="M34" s="8">
        <v>0</v>
      </c>
      <c r="N34" s="153">
        <v>0</v>
      </c>
      <c r="O34" s="153">
        <v>0</v>
      </c>
      <c r="P34" s="153">
        <v>0</v>
      </c>
      <c r="Q34" s="153">
        <v>0</v>
      </c>
      <c r="R34" s="153">
        <v>0</v>
      </c>
      <c r="S34" s="153">
        <v>0</v>
      </c>
      <c r="T34" s="153">
        <v>0</v>
      </c>
      <c r="U34" s="153">
        <v>0</v>
      </c>
      <c r="V34" s="153">
        <v>0</v>
      </c>
      <c r="W34" s="20">
        <f t="shared" si="4"/>
        <v>0</v>
      </c>
      <c r="X34" s="4" t="e">
        <f t="shared" si="5"/>
        <v>#DIV/0!</v>
      </c>
      <c r="Y34" s="37">
        <f>W34</f>
        <v>0</v>
      </c>
      <c r="AA34" s="60"/>
    </row>
    <row r="35" spans="1:27" ht="19.5" customHeight="1">
      <c r="A35" s="199" t="s">
        <v>69</v>
      </c>
      <c r="B35" s="106">
        <v>0</v>
      </c>
      <c r="C35" s="23">
        <v>0</v>
      </c>
      <c r="D35" s="22">
        <v>0</v>
      </c>
      <c r="E35" s="22">
        <v>0</v>
      </c>
      <c r="F35" s="22">
        <v>0</v>
      </c>
      <c r="G35" s="153">
        <v>0</v>
      </c>
      <c r="H35" s="153">
        <v>0</v>
      </c>
      <c r="I35" s="153">
        <v>0</v>
      </c>
      <c r="J35" s="153">
        <v>0</v>
      </c>
      <c r="K35" s="153">
        <v>0</v>
      </c>
      <c r="L35" s="20">
        <f t="shared" si="3"/>
        <v>0</v>
      </c>
      <c r="M35" s="8">
        <v>0</v>
      </c>
      <c r="N35" s="153">
        <v>0</v>
      </c>
      <c r="O35" s="153">
        <v>0</v>
      </c>
      <c r="P35" s="153">
        <v>0</v>
      </c>
      <c r="Q35" s="153">
        <v>0</v>
      </c>
      <c r="R35" s="153">
        <v>0</v>
      </c>
      <c r="S35" s="153">
        <v>0</v>
      </c>
      <c r="T35" s="153">
        <v>0</v>
      </c>
      <c r="U35" s="153">
        <v>0</v>
      </c>
      <c r="V35" s="153">
        <v>0</v>
      </c>
      <c r="W35" s="20">
        <f t="shared" si="4"/>
        <v>0</v>
      </c>
      <c r="X35" s="4" t="e">
        <f t="shared" si="5"/>
        <v>#DIV/0!</v>
      </c>
      <c r="Y35" s="87"/>
      <c r="AA35" s="60"/>
    </row>
    <row r="36" spans="1:27" ht="21.5" customHeight="1">
      <c r="A36" s="199" t="s">
        <v>41</v>
      </c>
      <c r="B36" s="106">
        <v>0</v>
      </c>
      <c r="C36" s="23">
        <v>0</v>
      </c>
      <c r="D36" s="22">
        <v>0</v>
      </c>
      <c r="E36" s="22">
        <v>0</v>
      </c>
      <c r="F36" s="22">
        <v>0</v>
      </c>
      <c r="G36" s="153">
        <v>0</v>
      </c>
      <c r="H36" s="153">
        <v>0</v>
      </c>
      <c r="I36" s="153">
        <v>0</v>
      </c>
      <c r="J36" s="153">
        <v>0</v>
      </c>
      <c r="K36" s="153">
        <v>0</v>
      </c>
      <c r="L36" s="20">
        <f t="shared" si="3"/>
        <v>0</v>
      </c>
      <c r="M36" s="8">
        <v>0</v>
      </c>
      <c r="N36" s="153">
        <v>0</v>
      </c>
      <c r="O36" s="153">
        <v>0</v>
      </c>
      <c r="P36" s="153">
        <v>0</v>
      </c>
      <c r="Q36" s="153">
        <v>0</v>
      </c>
      <c r="R36" s="153">
        <v>0</v>
      </c>
      <c r="S36" s="153">
        <v>0</v>
      </c>
      <c r="T36" s="153">
        <v>0</v>
      </c>
      <c r="U36" s="153">
        <v>0</v>
      </c>
      <c r="V36" s="153">
        <v>0</v>
      </c>
      <c r="W36" s="20">
        <f t="shared" si="4"/>
        <v>0</v>
      </c>
      <c r="X36" s="4" t="e">
        <f t="shared" si="5"/>
        <v>#DIV/0!</v>
      </c>
      <c r="Y36" s="87"/>
      <c r="AA36" s="60"/>
    </row>
    <row r="37" spans="1:27" ht="21.5" customHeight="1">
      <c r="A37" s="199" t="s">
        <v>48</v>
      </c>
      <c r="B37" s="106">
        <v>0</v>
      </c>
      <c r="C37" s="23">
        <v>0</v>
      </c>
      <c r="D37" s="22">
        <v>0</v>
      </c>
      <c r="E37" s="22">
        <v>0</v>
      </c>
      <c r="F37" s="22">
        <v>0</v>
      </c>
      <c r="G37" s="153">
        <v>0</v>
      </c>
      <c r="H37" s="153">
        <v>0</v>
      </c>
      <c r="I37" s="153">
        <v>0</v>
      </c>
      <c r="J37" s="153">
        <v>0</v>
      </c>
      <c r="K37" s="153">
        <v>0</v>
      </c>
      <c r="L37" s="20">
        <f t="shared" si="3"/>
        <v>0</v>
      </c>
      <c r="M37" s="8">
        <v>0</v>
      </c>
      <c r="N37" s="153">
        <v>0</v>
      </c>
      <c r="O37" s="153">
        <v>0</v>
      </c>
      <c r="P37" s="153">
        <v>0</v>
      </c>
      <c r="Q37" s="153">
        <v>0</v>
      </c>
      <c r="R37" s="153">
        <v>0</v>
      </c>
      <c r="S37" s="153">
        <v>0</v>
      </c>
      <c r="T37" s="153">
        <v>0</v>
      </c>
      <c r="U37" s="153">
        <v>0</v>
      </c>
      <c r="V37" s="153">
        <v>0</v>
      </c>
      <c r="W37" s="20">
        <f t="shared" si="4"/>
        <v>0</v>
      </c>
      <c r="X37" s="4" t="e">
        <f t="shared" si="5"/>
        <v>#DIV/0!</v>
      </c>
      <c r="Y37" s="87"/>
      <c r="AA37" s="60"/>
    </row>
    <row r="38" spans="1:27" ht="22" customHeight="1" thickBot="1">
      <c r="A38" s="199" t="s">
        <v>42</v>
      </c>
      <c r="B38" s="106">
        <v>0</v>
      </c>
      <c r="C38" s="23">
        <v>0</v>
      </c>
      <c r="D38" s="22">
        <v>0</v>
      </c>
      <c r="E38" s="22">
        <v>0</v>
      </c>
      <c r="F38" s="22">
        <v>0</v>
      </c>
      <c r="G38" s="153">
        <v>0</v>
      </c>
      <c r="H38" s="153">
        <v>0</v>
      </c>
      <c r="I38" s="153">
        <v>0</v>
      </c>
      <c r="J38" s="153">
        <v>0</v>
      </c>
      <c r="K38" s="153">
        <v>0</v>
      </c>
      <c r="L38" s="20">
        <f t="shared" si="3"/>
        <v>0</v>
      </c>
      <c r="M38" s="8">
        <v>0</v>
      </c>
      <c r="N38" s="153">
        <v>0</v>
      </c>
      <c r="O38" s="153">
        <v>0</v>
      </c>
      <c r="P38" s="153">
        <v>0</v>
      </c>
      <c r="Q38" s="153">
        <v>0</v>
      </c>
      <c r="R38" s="153">
        <v>0</v>
      </c>
      <c r="S38" s="153">
        <v>0</v>
      </c>
      <c r="T38" s="153">
        <v>0</v>
      </c>
      <c r="U38" s="153">
        <v>0</v>
      </c>
      <c r="V38" s="153">
        <v>0</v>
      </c>
      <c r="W38" s="20">
        <f t="shared" si="4"/>
        <v>0</v>
      </c>
      <c r="X38" s="4" t="e">
        <f t="shared" si="5"/>
        <v>#DIV/0!</v>
      </c>
      <c r="Y38" s="87"/>
      <c r="AA38" s="60"/>
    </row>
    <row r="39" spans="1:27" s="29" customFormat="1" ht="26" customHeight="1" thickBot="1">
      <c r="A39" s="200" t="s">
        <v>363</v>
      </c>
      <c r="B39" s="106">
        <v>0</v>
      </c>
      <c r="C39" s="102"/>
      <c r="D39" s="102"/>
      <c r="E39" s="102"/>
      <c r="F39" s="102"/>
      <c r="G39" s="48"/>
      <c r="H39" s="102"/>
      <c r="I39" s="102"/>
      <c r="J39" s="102"/>
      <c r="K39" s="103"/>
      <c r="L39" s="48"/>
      <c r="M39" s="48"/>
      <c r="N39" s="102"/>
      <c r="O39" s="102"/>
      <c r="P39" s="102"/>
      <c r="Q39" s="102"/>
      <c r="R39" s="102"/>
      <c r="S39" s="102"/>
      <c r="T39" s="102"/>
      <c r="U39" s="102"/>
      <c r="V39" s="103"/>
      <c r="W39" s="30">
        <v>0</v>
      </c>
      <c r="X39" s="4" t="e">
        <f>W39*100/L39</f>
        <v>#DIV/0!</v>
      </c>
      <c r="Y39" s="7"/>
      <c r="AA39" s="430">
        <v>0</v>
      </c>
    </row>
    <row r="40" spans="1:27" ht="26.5" customHeight="1" thickBot="1">
      <c r="A40" s="686" t="s">
        <v>381</v>
      </c>
      <c r="B40" s="701"/>
      <c r="C40" s="152"/>
      <c r="D40" s="152"/>
      <c r="E40" s="152"/>
      <c r="F40" s="152"/>
      <c r="G40" s="152"/>
      <c r="H40" s="152"/>
      <c r="I40" s="152"/>
      <c r="J40" s="152"/>
      <c r="K40" s="152"/>
      <c r="L40" s="152"/>
      <c r="M40" s="152"/>
      <c r="N40" s="152"/>
      <c r="O40" s="152"/>
      <c r="P40" s="152"/>
      <c r="Q40" s="152"/>
      <c r="R40" s="152"/>
      <c r="S40" s="152"/>
      <c r="T40" s="152"/>
      <c r="U40" s="152"/>
      <c r="V40" s="152"/>
      <c r="W40" s="152"/>
      <c r="X40" s="152"/>
      <c r="Y40" s="87"/>
      <c r="AA40" s="60"/>
    </row>
    <row r="41" spans="1:27" ht="16" customHeight="1">
      <c r="A41" s="449" t="s">
        <v>39</v>
      </c>
      <c r="B41" s="106">
        <v>0</v>
      </c>
      <c r="C41" s="23">
        <v>0</v>
      </c>
      <c r="D41" s="22">
        <v>0</v>
      </c>
      <c r="E41" s="22">
        <v>0</v>
      </c>
      <c r="F41" s="22">
        <v>0</v>
      </c>
      <c r="G41" s="153">
        <v>0</v>
      </c>
      <c r="H41" s="153">
        <v>0</v>
      </c>
      <c r="I41" s="153">
        <v>0</v>
      </c>
      <c r="J41" s="153">
        <v>0</v>
      </c>
      <c r="K41" s="153">
        <v>0</v>
      </c>
      <c r="L41" s="20">
        <f xml:space="preserve"> C41+D41+E41+F41+G41+H41+I41+J41+K41</f>
        <v>0</v>
      </c>
      <c r="M41" s="8">
        <v>0</v>
      </c>
      <c r="N41" s="153">
        <v>0</v>
      </c>
      <c r="O41" s="153">
        <v>0</v>
      </c>
      <c r="P41" s="153">
        <v>0</v>
      </c>
      <c r="Q41" s="153">
        <v>0</v>
      </c>
      <c r="R41" s="153">
        <v>0</v>
      </c>
      <c r="S41" s="153">
        <v>0</v>
      </c>
      <c r="T41" s="153">
        <v>0</v>
      </c>
      <c r="U41" s="153">
        <v>0</v>
      </c>
      <c r="V41" s="153">
        <v>0</v>
      </c>
      <c r="W41" s="20">
        <v>0</v>
      </c>
      <c r="X41" s="4" t="e">
        <f>W41*100/L41</f>
        <v>#DIV/0!</v>
      </c>
      <c r="Y41" s="422">
        <f>W41</f>
        <v>0</v>
      </c>
      <c r="AA41" s="60"/>
    </row>
    <row r="42" spans="1:27" ht="19" customHeight="1">
      <c r="A42" s="199" t="s">
        <v>68</v>
      </c>
      <c r="B42" s="106">
        <v>0</v>
      </c>
      <c r="C42" s="22">
        <v>0</v>
      </c>
      <c r="D42" s="22">
        <v>0</v>
      </c>
      <c r="E42" s="22">
        <v>0</v>
      </c>
      <c r="F42" s="22">
        <v>0</v>
      </c>
      <c r="G42" s="153">
        <v>0</v>
      </c>
      <c r="H42" s="153">
        <v>0</v>
      </c>
      <c r="I42" s="153">
        <v>0</v>
      </c>
      <c r="J42" s="153">
        <v>0</v>
      </c>
      <c r="K42" s="153">
        <v>0</v>
      </c>
      <c r="L42" s="20">
        <f xml:space="preserve"> C42+D42+E42+F42+G42+H42+I42+J42+K42</f>
        <v>0</v>
      </c>
      <c r="M42" s="8">
        <v>0</v>
      </c>
      <c r="N42" s="153">
        <v>0</v>
      </c>
      <c r="O42" s="153">
        <v>0</v>
      </c>
      <c r="P42" s="153">
        <v>0</v>
      </c>
      <c r="Q42" s="153">
        <v>0</v>
      </c>
      <c r="R42" s="153">
        <v>0</v>
      </c>
      <c r="S42" s="153">
        <v>0</v>
      </c>
      <c r="T42" s="153">
        <v>0</v>
      </c>
      <c r="U42" s="153">
        <v>0</v>
      </c>
      <c r="V42" s="153">
        <v>0</v>
      </c>
      <c r="W42" s="20">
        <f>B42+N42+O42+P42+Q42+R42+S42+T42+U42+V42</f>
        <v>0</v>
      </c>
      <c r="X42" s="4" t="e">
        <f>W42*100/L42</f>
        <v>#DIV/0!</v>
      </c>
      <c r="Y42" s="70"/>
      <c r="AA42" s="60"/>
    </row>
    <row r="43" spans="1:27" ht="22" customHeight="1" thickBot="1">
      <c r="A43" s="199" t="s">
        <v>40</v>
      </c>
      <c r="B43" s="106">
        <v>0</v>
      </c>
      <c r="C43" s="31">
        <v>0</v>
      </c>
      <c r="D43" s="31">
        <v>0</v>
      </c>
      <c r="E43" s="31">
        <v>0</v>
      </c>
      <c r="F43" s="31">
        <v>0</v>
      </c>
      <c r="G43" s="174">
        <v>0</v>
      </c>
      <c r="H43" s="174">
        <v>0</v>
      </c>
      <c r="I43" s="174">
        <v>0</v>
      </c>
      <c r="J43" s="174">
        <v>0</v>
      </c>
      <c r="K43" s="174">
        <v>0</v>
      </c>
      <c r="L43" s="95">
        <f xml:space="preserve"> C43+D43+E43+F43+G43+H43+I43+J43+K43</f>
        <v>0</v>
      </c>
      <c r="M43" s="104">
        <v>0</v>
      </c>
      <c r="N43" s="153">
        <v>0</v>
      </c>
      <c r="O43" s="153">
        <v>0</v>
      </c>
      <c r="P43" s="153">
        <v>0</v>
      </c>
      <c r="Q43" s="153">
        <v>0</v>
      </c>
      <c r="R43" s="153">
        <v>0</v>
      </c>
      <c r="S43" s="153">
        <v>0</v>
      </c>
      <c r="T43" s="153">
        <v>0</v>
      </c>
      <c r="U43" s="153">
        <v>0</v>
      </c>
      <c r="V43" s="153">
        <v>0</v>
      </c>
      <c r="W43" s="20">
        <f>B43+N43+O43+P43+Q43+R43+S43+T43+U43+V43</f>
        <v>0</v>
      </c>
      <c r="X43" s="4" t="e">
        <f>W43*100/L43</f>
        <v>#DIV/0!</v>
      </c>
      <c r="Y43" s="204"/>
      <c r="AA43" s="60"/>
    </row>
    <row r="44" spans="1:27" s="29" customFormat="1" ht="26" customHeight="1" thickBot="1">
      <c r="A44" s="200" t="s">
        <v>364</v>
      </c>
      <c r="B44" s="106">
        <v>0</v>
      </c>
      <c r="C44" s="102"/>
      <c r="D44" s="102"/>
      <c r="E44" s="102"/>
      <c r="F44" s="102"/>
      <c r="G44" s="48"/>
      <c r="H44" s="102"/>
      <c r="I44" s="102"/>
      <c r="J44" s="102"/>
      <c r="K44" s="103"/>
      <c r="L44" s="48"/>
      <c r="M44" s="48"/>
      <c r="N44" s="102"/>
      <c r="O44" s="102"/>
      <c r="P44" s="102"/>
      <c r="Q44" s="102"/>
      <c r="R44" s="102"/>
      <c r="S44" s="102"/>
      <c r="T44" s="102"/>
      <c r="U44" s="102"/>
      <c r="V44" s="103"/>
      <c r="W44" s="30">
        <v>0</v>
      </c>
      <c r="X44" s="4" t="e">
        <f>W44*100/L44</f>
        <v>#DIV/0!</v>
      </c>
      <c r="Y44" s="7"/>
      <c r="AA44" s="430">
        <v>0</v>
      </c>
    </row>
    <row r="45" spans="1:27" ht="26.5" customHeight="1" thickBot="1">
      <c r="A45" s="686" t="s">
        <v>382</v>
      </c>
      <c r="B45" s="701"/>
      <c r="C45" s="152"/>
      <c r="D45" s="152"/>
      <c r="E45" s="152"/>
      <c r="F45" s="152"/>
      <c r="G45" s="152"/>
      <c r="H45" s="152"/>
      <c r="I45" s="152"/>
      <c r="J45" s="152"/>
      <c r="K45" s="152"/>
      <c r="L45" s="152"/>
      <c r="M45" s="152"/>
      <c r="N45" s="152"/>
      <c r="O45" s="152"/>
      <c r="P45" s="152"/>
      <c r="Q45" s="152"/>
      <c r="R45" s="152"/>
      <c r="S45" s="152"/>
      <c r="T45" s="152"/>
      <c r="U45" s="152"/>
      <c r="V45" s="152"/>
      <c r="W45" s="152"/>
      <c r="X45" s="152"/>
      <c r="Y45" s="87"/>
      <c r="AA45" s="60"/>
    </row>
    <row r="46" spans="1:27" ht="22" customHeight="1">
      <c r="A46" s="450" t="s">
        <v>370</v>
      </c>
      <c r="B46" s="702">
        <v>0</v>
      </c>
      <c r="C46" s="31"/>
      <c r="D46" s="31"/>
      <c r="E46" s="31"/>
      <c r="F46" s="31"/>
      <c r="G46" s="174"/>
      <c r="H46" s="174"/>
      <c r="I46" s="174"/>
      <c r="J46" s="174"/>
      <c r="K46" s="174"/>
      <c r="L46" s="95"/>
      <c r="M46" s="104"/>
      <c r="N46" s="174"/>
      <c r="O46" s="174"/>
      <c r="P46" s="174"/>
      <c r="Q46" s="174"/>
      <c r="R46" s="174"/>
      <c r="S46" s="174"/>
      <c r="T46" s="174"/>
      <c r="U46" s="174"/>
      <c r="V46" s="174"/>
      <c r="W46" s="95">
        <v>0</v>
      </c>
      <c r="X46" s="78"/>
      <c r="Y46" s="204"/>
      <c r="AA46" s="60"/>
    </row>
    <row r="47" spans="1:27" s="424" customFormat="1" ht="22" customHeight="1" thickBot="1">
      <c r="A47" s="199" t="s">
        <v>359</v>
      </c>
      <c r="B47" s="106">
        <v>0</v>
      </c>
      <c r="C47" s="22"/>
      <c r="D47" s="22"/>
      <c r="E47" s="22"/>
      <c r="F47" s="22"/>
      <c r="G47" s="153"/>
      <c r="H47" s="153"/>
      <c r="I47" s="153"/>
      <c r="J47" s="153"/>
      <c r="K47" s="153"/>
      <c r="L47" s="20"/>
      <c r="M47" s="8"/>
      <c r="N47" s="153"/>
      <c r="O47" s="153"/>
      <c r="P47" s="153"/>
      <c r="Q47" s="153"/>
      <c r="R47" s="153"/>
      <c r="S47" s="153"/>
      <c r="T47" s="153"/>
      <c r="U47" s="153"/>
      <c r="V47" s="153"/>
      <c r="W47" s="20">
        <v>0</v>
      </c>
      <c r="X47" s="4"/>
      <c r="Y47" s="70"/>
      <c r="AA47" s="423"/>
    </row>
    <row r="48" spans="1:27" s="29" customFormat="1" ht="26" customHeight="1" thickBot="1">
      <c r="A48" s="200" t="s">
        <v>365</v>
      </c>
      <c r="B48" s="106">
        <v>0</v>
      </c>
      <c r="C48" s="102"/>
      <c r="D48" s="102"/>
      <c r="E48" s="102"/>
      <c r="F48" s="102"/>
      <c r="G48" s="48"/>
      <c r="H48" s="102"/>
      <c r="I48" s="102"/>
      <c r="J48" s="102"/>
      <c r="K48" s="103"/>
      <c r="L48" s="48"/>
      <c r="M48" s="48"/>
      <c r="N48" s="102"/>
      <c r="O48" s="102"/>
      <c r="P48" s="102"/>
      <c r="Q48" s="102"/>
      <c r="R48" s="102"/>
      <c r="S48" s="102"/>
      <c r="T48" s="102"/>
      <c r="U48" s="102"/>
      <c r="V48" s="103"/>
      <c r="W48" s="30">
        <v>0</v>
      </c>
      <c r="X48" s="4" t="e">
        <f>W48*100/L48</f>
        <v>#DIV/0!</v>
      </c>
      <c r="Y48" s="7"/>
      <c r="AA48" s="430">
        <v>0</v>
      </c>
    </row>
    <row r="49" spans="1:3" ht="23.5" customHeight="1">
      <c r="A49" s="687" t="s">
        <v>66</v>
      </c>
      <c r="B49" s="446"/>
    </row>
    <row r="50" spans="1:3" s="7" customFormat="1" ht="23.5" customHeight="1">
      <c r="A50" s="475"/>
      <c r="B50" s="694" t="s">
        <v>136</v>
      </c>
      <c r="C50" s="695" t="s">
        <v>374</v>
      </c>
    </row>
    <row r="51" spans="1:3" ht="31.5" customHeight="1">
      <c r="A51" s="211" t="s">
        <v>84</v>
      </c>
      <c r="B51" s="476">
        <f>B6</f>
        <v>0</v>
      </c>
      <c r="C51" s="479">
        <f>W6</f>
        <v>0</v>
      </c>
    </row>
    <row r="52" spans="1:3" ht="26.5" customHeight="1">
      <c r="A52" s="211" t="s">
        <v>63</v>
      </c>
      <c r="B52" s="477">
        <f>Z9</f>
        <v>0</v>
      </c>
      <c r="C52" s="479">
        <f>AA9+AA39+AA44+AA48</f>
        <v>0</v>
      </c>
    </row>
    <row r="53" spans="1:3" ht="25" customHeight="1">
      <c r="A53" s="213" t="s">
        <v>83</v>
      </c>
      <c r="B53" s="477">
        <f>B19</f>
        <v>20</v>
      </c>
      <c r="C53" s="479">
        <f>B21</f>
        <v>20</v>
      </c>
    </row>
    <row r="54" spans="1:3" ht="28.5" customHeight="1">
      <c r="A54" s="214" t="s">
        <v>77</v>
      </c>
      <c r="B54" s="477">
        <f>B23</f>
        <v>0</v>
      </c>
      <c r="C54" s="479">
        <f>B25</f>
        <v>0</v>
      </c>
    </row>
    <row r="55" spans="1:3" ht="26" customHeight="1">
      <c r="A55" s="212" t="s">
        <v>76</v>
      </c>
      <c r="B55" s="477">
        <f>B17</f>
        <v>1</v>
      </c>
      <c r="C55" s="479">
        <f>W17</f>
        <v>1</v>
      </c>
    </row>
    <row r="56" spans="1:3" ht="27.5" customHeight="1" thickBot="1">
      <c r="A56" s="212" t="s">
        <v>67</v>
      </c>
      <c r="B56" s="478">
        <f>B27+B35+B42+B46</f>
        <v>0</v>
      </c>
      <c r="C56" s="479">
        <f>W27+W35+W42+W46</f>
        <v>0</v>
      </c>
    </row>
  </sheetData>
  <mergeCells count="14">
    <mergeCell ref="A18:B18"/>
    <mergeCell ref="AA2:AA3"/>
    <mergeCell ref="Y2:Y3"/>
    <mergeCell ref="B5:X5"/>
    <mergeCell ref="W2:W3"/>
    <mergeCell ref="M2:M3"/>
    <mergeCell ref="N2:V2"/>
    <mergeCell ref="X2:X3"/>
    <mergeCell ref="B2:B3"/>
    <mergeCell ref="C2:F2"/>
    <mergeCell ref="G2:K2"/>
    <mergeCell ref="L2:L3"/>
    <mergeCell ref="W1:X1"/>
    <mergeCell ref="Z2:Z3"/>
  </mergeCells>
  <pageMargins left="0.7" right="0.7" top="0.75" bottom="0.75" header="0.3" footer="0.3"/>
  <pageSetup paperSize="9" orientation="portrait" horizontalDpi="4294967293" verticalDpi="0" r:id="rId1"/>
  <ignoredErrors>
    <ignoredError sqref="R3 N3" twoDigitTextYear="1"/>
    <ignoredError sqref="X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A10" zoomScale="90" zoomScaleNormal="90" workbookViewId="0">
      <pane xSplit="1" topLeftCell="B1" activePane="topRight" state="frozen"/>
      <selection pane="topRight" activeCell="E18" sqref="E18"/>
    </sheetView>
  </sheetViews>
  <sheetFormatPr baseColWidth="10" defaultRowHeight="14.5"/>
  <cols>
    <col min="1" max="1" width="32.6328125" customWidth="1"/>
    <col min="2" max="2" width="16.453125" customWidth="1"/>
    <col min="3" max="3" width="12.453125" customWidth="1"/>
    <col min="5" max="5" width="10" customWidth="1"/>
    <col min="6" max="6" width="11.54296875" customWidth="1"/>
    <col min="7" max="7" width="9.1796875" customWidth="1"/>
    <col min="9" max="9" width="8.08984375" customWidth="1"/>
    <col min="14" max="14" width="10.1796875" customWidth="1"/>
    <col min="23" max="23" width="12.90625" customWidth="1"/>
  </cols>
  <sheetData>
    <row r="1" spans="1:23" ht="35.5" customHeight="1">
      <c r="A1" s="572" t="s">
        <v>146</v>
      </c>
      <c r="B1" s="572"/>
      <c r="C1" s="572"/>
      <c r="D1" s="572"/>
      <c r="I1" s="26" t="s">
        <v>33</v>
      </c>
      <c r="J1" s="25"/>
      <c r="K1" s="25"/>
      <c r="L1" s="25"/>
    </row>
    <row r="2" spans="1:23" s="7" customFormat="1" ht="13.5" customHeight="1">
      <c r="A2" s="115"/>
      <c r="D2" s="116"/>
      <c r="J2" s="117"/>
    </row>
    <row r="3" spans="1:23" s="7" customFormat="1" ht="13.5" customHeight="1" thickBot="1">
      <c r="A3" s="115"/>
      <c r="D3" s="116"/>
      <c r="J3" s="117"/>
    </row>
    <row r="4" spans="1:23" s="7" customFormat="1" ht="22.5" customHeight="1" thickBot="1">
      <c r="A4" s="575" t="s">
        <v>0</v>
      </c>
      <c r="B4" s="573" t="s">
        <v>145</v>
      </c>
      <c r="C4" s="537" t="s">
        <v>140</v>
      </c>
      <c r="D4" s="531"/>
      <c r="E4" s="531"/>
      <c r="F4" s="531"/>
      <c r="G4" s="531"/>
      <c r="H4" s="531"/>
      <c r="I4" s="531"/>
      <c r="J4" s="531"/>
      <c r="K4" s="532"/>
      <c r="L4" s="535" t="s">
        <v>137</v>
      </c>
      <c r="M4" s="537" t="s">
        <v>138</v>
      </c>
      <c r="N4" s="531"/>
      <c r="O4" s="531"/>
      <c r="P4" s="531"/>
      <c r="Q4" s="531"/>
      <c r="R4" s="531"/>
      <c r="S4" s="531"/>
      <c r="T4" s="531"/>
      <c r="U4" s="532"/>
      <c r="V4" s="533" t="s">
        <v>144</v>
      </c>
      <c r="W4" s="577" t="s">
        <v>139</v>
      </c>
    </row>
    <row r="5" spans="1:23" ht="34.5" customHeight="1" thickBot="1">
      <c r="A5" s="576"/>
      <c r="B5" s="574"/>
      <c r="C5" s="127" t="s">
        <v>4</v>
      </c>
      <c r="D5" s="128" t="s">
        <v>3</v>
      </c>
      <c r="E5" s="128" t="s">
        <v>5</v>
      </c>
      <c r="F5" s="129" t="s">
        <v>6</v>
      </c>
      <c r="G5" s="713" t="s">
        <v>8</v>
      </c>
      <c r="H5" s="714" t="s">
        <v>9</v>
      </c>
      <c r="I5" s="714" t="s">
        <v>10</v>
      </c>
      <c r="J5" s="714" t="s">
        <v>11</v>
      </c>
      <c r="K5" s="715">
        <v>43101</v>
      </c>
      <c r="L5" s="579"/>
      <c r="M5" s="130" t="s">
        <v>4</v>
      </c>
      <c r="N5" s="131" t="s">
        <v>3</v>
      </c>
      <c r="O5" s="131" t="s">
        <v>5</v>
      </c>
      <c r="P5" s="132" t="s">
        <v>6</v>
      </c>
      <c r="Q5" s="229" t="s">
        <v>8</v>
      </c>
      <c r="R5" s="230" t="s">
        <v>9</v>
      </c>
      <c r="S5" s="230" t="s">
        <v>10</v>
      </c>
      <c r="T5" s="230" t="s">
        <v>11</v>
      </c>
      <c r="U5" s="231">
        <v>43101</v>
      </c>
      <c r="V5" s="534"/>
      <c r="W5" s="578"/>
    </row>
    <row r="6" spans="1:23" ht="32" customHeight="1" thickBot="1">
      <c r="A6" s="118" t="s">
        <v>45</v>
      </c>
      <c r="B6" s="112">
        <v>8</v>
      </c>
      <c r="C6" s="223">
        <v>0</v>
      </c>
      <c r="D6" s="24">
        <v>0</v>
      </c>
      <c r="E6" s="24">
        <v>0</v>
      </c>
      <c r="F6" s="709">
        <v>0</v>
      </c>
      <c r="G6" s="153">
        <v>0</v>
      </c>
      <c r="H6" s="153">
        <v>0</v>
      </c>
      <c r="I6" s="153">
        <v>0</v>
      </c>
      <c r="J6" s="153">
        <v>0</v>
      </c>
      <c r="K6" s="153">
        <v>0</v>
      </c>
      <c r="L6" s="120">
        <f t="shared" ref="L6:L13" si="0">C6+D6+E6+F6+G6+H6+I6+J6+K6</f>
        <v>0</v>
      </c>
      <c r="M6" s="24">
        <v>0</v>
      </c>
      <c r="N6" s="24">
        <v>0</v>
      </c>
      <c r="O6" s="24">
        <v>0</v>
      </c>
      <c r="P6" s="24">
        <v>0</v>
      </c>
      <c r="Q6" s="177">
        <v>0</v>
      </c>
      <c r="R6" s="177">
        <v>0</v>
      </c>
      <c r="S6" s="177">
        <v>0</v>
      </c>
      <c r="T6" s="177">
        <v>0</v>
      </c>
      <c r="U6" s="177">
        <v>0</v>
      </c>
      <c r="V6" s="30">
        <f t="shared" ref="V6:V13" si="1">B6+M6+N6+O6+P6+Q6+R6+S6+T6+U6</f>
        <v>8</v>
      </c>
      <c r="W6" s="569"/>
    </row>
    <row r="7" spans="1:23" ht="26.5" customHeight="1" thickBot="1">
      <c r="A7" s="220" t="s">
        <v>46</v>
      </c>
      <c r="B7" s="133">
        <v>2</v>
      </c>
      <c r="C7" s="224">
        <v>0</v>
      </c>
      <c r="D7" s="22">
        <v>0</v>
      </c>
      <c r="E7" s="22">
        <v>0</v>
      </c>
      <c r="F7" s="710">
        <v>0</v>
      </c>
      <c r="G7" s="153">
        <v>0</v>
      </c>
      <c r="H7" s="153">
        <v>0</v>
      </c>
      <c r="I7" s="153">
        <v>0</v>
      </c>
      <c r="J7" s="153">
        <v>0</v>
      </c>
      <c r="K7" s="153">
        <v>0</v>
      </c>
      <c r="L7" s="120">
        <f t="shared" si="0"/>
        <v>0</v>
      </c>
      <c r="M7" s="22">
        <v>0</v>
      </c>
      <c r="N7" s="22">
        <v>0</v>
      </c>
      <c r="O7" s="22">
        <v>0</v>
      </c>
      <c r="P7" s="22">
        <v>0</v>
      </c>
      <c r="Q7" s="153">
        <v>0</v>
      </c>
      <c r="R7" s="153">
        <v>0</v>
      </c>
      <c r="S7" s="153">
        <v>0</v>
      </c>
      <c r="T7" s="153">
        <v>0</v>
      </c>
      <c r="U7" s="153">
        <v>0</v>
      </c>
      <c r="V7" s="30">
        <f t="shared" si="1"/>
        <v>2</v>
      </c>
      <c r="W7" s="570"/>
    </row>
    <row r="8" spans="1:23" ht="34" customHeight="1" thickBot="1">
      <c r="A8" s="118" t="s">
        <v>175</v>
      </c>
      <c r="B8" s="114">
        <v>4</v>
      </c>
      <c r="C8" s="224">
        <v>0</v>
      </c>
      <c r="D8" s="22">
        <v>0</v>
      </c>
      <c r="E8" s="22">
        <v>0</v>
      </c>
      <c r="F8" s="710">
        <v>0</v>
      </c>
      <c r="G8" s="153">
        <v>0</v>
      </c>
      <c r="H8" s="153">
        <v>0</v>
      </c>
      <c r="I8" s="153">
        <v>0</v>
      </c>
      <c r="J8" s="153">
        <v>0</v>
      </c>
      <c r="K8" s="153">
        <v>0</v>
      </c>
      <c r="L8" s="120">
        <f t="shared" si="0"/>
        <v>0</v>
      </c>
      <c r="M8" s="22">
        <v>0</v>
      </c>
      <c r="N8" s="22">
        <v>0</v>
      </c>
      <c r="O8" s="22">
        <v>0</v>
      </c>
      <c r="P8" s="22">
        <v>0</v>
      </c>
      <c r="Q8" s="153">
        <v>0</v>
      </c>
      <c r="R8" s="153">
        <v>0</v>
      </c>
      <c r="S8" s="153">
        <v>0</v>
      </c>
      <c r="T8" s="153">
        <v>0</v>
      </c>
      <c r="U8" s="153">
        <v>0</v>
      </c>
      <c r="V8" s="30">
        <f t="shared" si="1"/>
        <v>4</v>
      </c>
      <c r="W8" s="570"/>
    </row>
    <row r="9" spans="1:23" ht="31.5" customHeight="1" thickBot="1">
      <c r="A9" s="220" t="s">
        <v>174</v>
      </c>
      <c r="B9" s="133">
        <v>2</v>
      </c>
      <c r="C9" s="224">
        <v>0</v>
      </c>
      <c r="D9" s="22">
        <v>0</v>
      </c>
      <c r="E9" s="22">
        <v>0</v>
      </c>
      <c r="F9" s="710">
        <v>0</v>
      </c>
      <c r="G9" s="153">
        <v>0</v>
      </c>
      <c r="H9" s="153">
        <v>0</v>
      </c>
      <c r="I9" s="153">
        <v>0</v>
      </c>
      <c r="J9" s="153">
        <v>0</v>
      </c>
      <c r="K9" s="153">
        <v>0</v>
      </c>
      <c r="L9" s="120">
        <f t="shared" si="0"/>
        <v>0</v>
      </c>
      <c r="M9" s="22">
        <v>0</v>
      </c>
      <c r="N9" s="22">
        <v>0</v>
      </c>
      <c r="O9" s="22">
        <v>0</v>
      </c>
      <c r="P9" s="22">
        <v>0</v>
      </c>
      <c r="Q9" s="153">
        <v>0</v>
      </c>
      <c r="R9" s="153">
        <v>0</v>
      </c>
      <c r="S9" s="153">
        <v>0</v>
      </c>
      <c r="T9" s="153">
        <v>0</v>
      </c>
      <c r="U9" s="153">
        <v>0</v>
      </c>
      <c r="V9" s="30">
        <f t="shared" si="1"/>
        <v>2</v>
      </c>
      <c r="W9" s="570"/>
    </row>
    <row r="10" spans="1:23" ht="31" customHeight="1" thickBot="1">
      <c r="A10" s="118" t="s">
        <v>47</v>
      </c>
      <c r="B10" s="114">
        <v>0</v>
      </c>
      <c r="C10" s="224">
        <v>0</v>
      </c>
      <c r="D10" s="22">
        <v>0</v>
      </c>
      <c r="E10" s="22">
        <v>0</v>
      </c>
      <c r="F10" s="710">
        <v>0</v>
      </c>
      <c r="G10" s="153">
        <v>0</v>
      </c>
      <c r="H10" s="153">
        <v>0</v>
      </c>
      <c r="I10" s="153">
        <v>0</v>
      </c>
      <c r="J10" s="153">
        <v>0</v>
      </c>
      <c r="K10" s="153">
        <v>0</v>
      </c>
      <c r="L10" s="120">
        <f t="shared" si="0"/>
        <v>0</v>
      </c>
      <c r="M10" s="22">
        <v>0</v>
      </c>
      <c r="N10" s="22">
        <v>0</v>
      </c>
      <c r="O10" s="22">
        <v>0</v>
      </c>
      <c r="P10" s="22">
        <v>0</v>
      </c>
      <c r="Q10" s="153">
        <v>0</v>
      </c>
      <c r="R10" s="153">
        <v>0</v>
      </c>
      <c r="S10" s="153">
        <v>0</v>
      </c>
      <c r="T10" s="153">
        <v>0</v>
      </c>
      <c r="U10" s="153">
        <v>0</v>
      </c>
      <c r="V10" s="30">
        <f t="shared" si="1"/>
        <v>0</v>
      </c>
      <c r="W10" s="570"/>
    </row>
    <row r="11" spans="1:23" ht="33" customHeight="1" thickBot="1">
      <c r="A11" s="220" t="s">
        <v>147</v>
      </c>
      <c r="B11" s="133">
        <v>0</v>
      </c>
      <c r="C11" s="224">
        <v>0</v>
      </c>
      <c r="D11" s="22">
        <v>0</v>
      </c>
      <c r="E11" s="22">
        <v>0</v>
      </c>
      <c r="F11" s="710">
        <v>0</v>
      </c>
      <c r="G11" s="153">
        <v>0</v>
      </c>
      <c r="H11" s="153">
        <v>0</v>
      </c>
      <c r="I11" s="153">
        <v>0</v>
      </c>
      <c r="J11" s="153">
        <v>0</v>
      </c>
      <c r="K11" s="153">
        <v>0</v>
      </c>
      <c r="L11" s="120">
        <f t="shared" si="0"/>
        <v>0</v>
      </c>
      <c r="M11" s="22">
        <v>0</v>
      </c>
      <c r="N11" s="22">
        <v>0</v>
      </c>
      <c r="O11" s="22">
        <v>0</v>
      </c>
      <c r="P11" s="22">
        <v>0</v>
      </c>
      <c r="Q11" s="153">
        <v>0</v>
      </c>
      <c r="R11" s="153">
        <v>0</v>
      </c>
      <c r="S11" s="153">
        <v>0</v>
      </c>
      <c r="T11" s="153">
        <v>0</v>
      </c>
      <c r="U11" s="153">
        <v>0</v>
      </c>
      <c r="V11" s="30">
        <f t="shared" si="1"/>
        <v>0</v>
      </c>
      <c r="W11" s="570"/>
    </row>
    <row r="12" spans="1:23" ht="24" customHeight="1" thickBot="1">
      <c r="A12" s="118" t="s">
        <v>85</v>
      </c>
      <c r="B12" s="114">
        <v>0</v>
      </c>
      <c r="C12" s="226">
        <v>0</v>
      </c>
      <c r="D12" s="227">
        <v>0</v>
      </c>
      <c r="E12" s="227">
        <v>0</v>
      </c>
      <c r="F12" s="711">
        <v>0</v>
      </c>
      <c r="G12" s="153">
        <v>0</v>
      </c>
      <c r="H12" s="153">
        <v>0</v>
      </c>
      <c r="I12" s="153">
        <v>0</v>
      </c>
      <c r="J12" s="153">
        <v>0</v>
      </c>
      <c r="K12" s="153">
        <v>0</v>
      </c>
      <c r="L12" s="120">
        <f t="shared" si="0"/>
        <v>0</v>
      </c>
      <c r="M12" s="31">
        <v>0</v>
      </c>
      <c r="N12" s="31">
        <v>0</v>
      </c>
      <c r="O12" s="31">
        <v>0</v>
      </c>
      <c r="P12" s="31">
        <v>0</v>
      </c>
      <c r="Q12" s="174">
        <v>0</v>
      </c>
      <c r="R12" s="174">
        <v>0</v>
      </c>
      <c r="S12" s="174">
        <v>0</v>
      </c>
      <c r="T12" s="174">
        <v>0</v>
      </c>
      <c r="U12" s="174">
        <v>0</v>
      </c>
      <c r="V12" s="30">
        <f t="shared" si="1"/>
        <v>0</v>
      </c>
      <c r="W12" s="570"/>
    </row>
    <row r="13" spans="1:23" ht="33.5" customHeight="1" thickBot="1">
      <c r="A13" s="188" t="s">
        <v>86</v>
      </c>
      <c r="B13" s="133">
        <v>0</v>
      </c>
      <c r="C13" s="221">
        <v>0</v>
      </c>
      <c r="D13" s="222">
        <v>0</v>
      </c>
      <c r="E13" s="222">
        <v>0</v>
      </c>
      <c r="F13" s="712">
        <v>0</v>
      </c>
      <c r="G13" s="153">
        <v>0</v>
      </c>
      <c r="H13" s="153">
        <v>0</v>
      </c>
      <c r="I13" s="153">
        <v>0</v>
      </c>
      <c r="J13" s="153">
        <v>0</v>
      </c>
      <c r="K13" s="153">
        <v>0</v>
      </c>
      <c r="L13" s="21">
        <f t="shared" si="0"/>
        <v>0</v>
      </c>
      <c r="M13" s="31">
        <v>0</v>
      </c>
      <c r="N13" s="31">
        <v>0</v>
      </c>
      <c r="O13" s="31">
        <v>0</v>
      </c>
      <c r="P13" s="31">
        <v>0</v>
      </c>
      <c r="Q13" s="181">
        <v>0</v>
      </c>
      <c r="R13" s="181">
        <v>0</v>
      </c>
      <c r="S13" s="181">
        <v>0</v>
      </c>
      <c r="T13" s="181">
        <v>0</v>
      </c>
      <c r="U13" s="181">
        <v>0</v>
      </c>
      <c r="V13" s="30">
        <f t="shared" si="1"/>
        <v>0</v>
      </c>
      <c r="W13" s="571"/>
    </row>
    <row r="14" spans="1:23" s="119" customFormat="1" ht="33.5" customHeight="1" thickBot="1">
      <c r="A14" s="429"/>
      <c r="B14" s="134"/>
      <c r="C14" s="15"/>
      <c r="D14" s="15"/>
      <c r="E14" s="15"/>
      <c r="F14" s="15"/>
      <c r="G14" s="716"/>
      <c r="H14" s="716"/>
      <c r="I14" s="716"/>
      <c r="J14" s="716"/>
      <c r="K14" s="717" t="s">
        <v>64</v>
      </c>
      <c r="L14" s="113">
        <f>L6+L7+L8+L9+L10+L11+L12+L13</f>
        <v>0</v>
      </c>
      <c r="M14" s="126"/>
      <c r="N14" s="15"/>
      <c r="O14" s="15"/>
      <c r="P14" s="15"/>
      <c r="Q14" s="15"/>
      <c r="R14" s="15"/>
      <c r="S14" s="15"/>
      <c r="T14" s="15"/>
      <c r="U14" s="5" t="s">
        <v>64</v>
      </c>
      <c r="V14" s="5">
        <f>V6+V7+V8+V9+V10+V11+V12+V13</f>
        <v>16</v>
      </c>
      <c r="W14" s="490">
        <f>0</f>
        <v>0</v>
      </c>
    </row>
    <row r="15" spans="1:23" ht="31" customHeight="1" thickBot="1">
      <c r="A15" s="118" t="s">
        <v>143</v>
      </c>
      <c r="B15" s="122">
        <f>B6+B7+B8+B9+B10+B11+B12+B13</f>
        <v>16</v>
      </c>
      <c r="C15" s="51"/>
      <c r="D15" s="51"/>
      <c r="E15" s="51"/>
      <c r="F15" s="51"/>
      <c r="G15" s="51"/>
      <c r="H15" s="51"/>
      <c r="I15" s="51"/>
      <c r="J15" s="51"/>
      <c r="K15" s="51"/>
      <c r="L15" s="109"/>
      <c r="M15" s="47"/>
      <c r="N15" s="47"/>
      <c r="O15" s="47"/>
      <c r="P15" s="47"/>
      <c r="Q15" s="71"/>
      <c r="R15" s="71"/>
      <c r="S15" s="71"/>
      <c r="T15" s="71"/>
      <c r="U15" s="71"/>
      <c r="V15" s="71"/>
      <c r="W15" s="71"/>
    </row>
    <row r="16" spans="1:23" ht="31" customHeight="1" thickBot="1">
      <c r="A16" s="118" t="s">
        <v>392</v>
      </c>
      <c r="B16" s="312">
        <v>0</v>
      </c>
      <c r="C16" s="51"/>
      <c r="D16" s="51"/>
      <c r="E16" s="51"/>
      <c r="F16" s="51"/>
      <c r="G16" s="51"/>
      <c r="H16" s="51"/>
      <c r="I16" s="51"/>
      <c r="J16" s="51"/>
      <c r="K16" s="51"/>
      <c r="L16" s="109"/>
      <c r="M16" s="47"/>
      <c r="N16" s="47"/>
      <c r="O16" s="47"/>
      <c r="P16" s="47"/>
      <c r="Q16" s="71"/>
      <c r="R16" s="71"/>
      <c r="S16" s="71"/>
      <c r="T16" s="71"/>
      <c r="U16" s="71"/>
      <c r="V16" s="71"/>
      <c r="W16" s="71"/>
    </row>
    <row r="17" spans="1:23" ht="31" customHeight="1" thickBot="1">
      <c r="A17" s="118" t="s">
        <v>360</v>
      </c>
      <c r="B17" s="122">
        <f>B15+B16</f>
        <v>16</v>
      </c>
      <c r="C17" s="51"/>
      <c r="D17" s="51"/>
      <c r="E17" s="51"/>
      <c r="F17" s="51"/>
      <c r="G17" s="51"/>
      <c r="H17" s="51"/>
      <c r="I17" s="51"/>
      <c r="J17" s="51"/>
      <c r="K17" s="51"/>
      <c r="L17" s="121"/>
      <c r="M17" s="47"/>
      <c r="N17" s="47"/>
      <c r="O17" s="47"/>
      <c r="P17" s="47"/>
      <c r="Q17" s="71"/>
      <c r="R17" s="71"/>
      <c r="S17" s="71"/>
      <c r="T17" s="71"/>
      <c r="U17" s="71"/>
      <c r="V17" s="71"/>
      <c r="W17" s="71"/>
    </row>
    <row r="18" spans="1:23" ht="33.5" customHeight="1" thickBot="1">
      <c r="A18" s="118" t="s">
        <v>171</v>
      </c>
      <c r="B18" s="111">
        <v>1</v>
      </c>
      <c r="C18" s="51"/>
      <c r="D18" s="51"/>
      <c r="E18" s="51"/>
      <c r="F18" s="51"/>
      <c r="G18" s="51"/>
      <c r="H18" s="51"/>
      <c r="I18" s="51"/>
      <c r="J18" s="51"/>
      <c r="K18" s="51"/>
      <c r="L18" s="109"/>
      <c r="M18" s="51"/>
      <c r="N18" s="51"/>
      <c r="O18" s="51"/>
      <c r="P18" s="51"/>
      <c r="Q18" s="71"/>
      <c r="R18" s="71"/>
      <c r="S18" s="71"/>
      <c r="T18" s="71"/>
      <c r="U18" s="71"/>
      <c r="V18" s="71"/>
      <c r="W18" s="71"/>
    </row>
    <row r="19" spans="1:23" s="87" customFormat="1" ht="13.5" customHeight="1" thickBot="1">
      <c r="A19" s="217"/>
      <c r="B19" s="123"/>
      <c r="C19" s="568"/>
      <c r="D19" s="568"/>
      <c r="E19" s="568"/>
      <c r="F19" s="568"/>
      <c r="G19" s="568"/>
      <c r="H19" s="568"/>
      <c r="I19" s="568"/>
      <c r="J19" s="568"/>
      <c r="K19" s="124"/>
      <c r="L19" s="109"/>
      <c r="M19" s="125"/>
    </row>
    <row r="20" spans="1:23" s="87" customFormat="1" ht="40.5" customHeight="1" thickBot="1">
      <c r="A20" s="118" t="s">
        <v>170</v>
      </c>
      <c r="B20" s="218">
        <f>Web!K3</f>
        <v>0</v>
      </c>
      <c r="C20" s="110"/>
      <c r="D20" s="110"/>
      <c r="E20" s="110"/>
      <c r="F20" s="110"/>
      <c r="G20" s="110"/>
      <c r="H20" s="110"/>
      <c r="I20" s="110"/>
      <c r="J20" s="110"/>
      <c r="K20" s="124"/>
      <c r="L20" s="109"/>
      <c r="M20" s="125"/>
    </row>
    <row r="21" spans="1:23" ht="39.5" customHeight="1" thickBot="1">
      <c r="A21" s="118" t="s">
        <v>141</v>
      </c>
      <c r="B21" s="313">
        <f>Web!K4</f>
        <v>0</v>
      </c>
      <c r="C21" s="84"/>
      <c r="D21" s="84"/>
      <c r="E21" s="84"/>
      <c r="F21" s="84"/>
      <c r="G21" s="84"/>
      <c r="H21" s="84"/>
      <c r="I21" s="84"/>
      <c r="J21" s="84"/>
      <c r="K21" s="85"/>
      <c r="L21" s="19"/>
      <c r="M21" s="86"/>
    </row>
    <row r="22" spans="1:23" ht="15" thickBot="1"/>
    <row r="23" spans="1:23" ht="30" customHeight="1" thickBot="1">
      <c r="A23" s="442" t="s">
        <v>373</v>
      </c>
      <c r="B23" s="443" t="s">
        <v>136</v>
      </c>
      <c r="C23" s="443" t="s">
        <v>374</v>
      </c>
    </row>
    <row r="24" spans="1:23" ht="51.5" customHeight="1" thickBot="1">
      <c r="A24" s="118" t="s">
        <v>246</v>
      </c>
      <c r="B24" s="18">
        <v>0</v>
      </c>
      <c r="C24" s="441">
        <v>0</v>
      </c>
    </row>
    <row r="25" spans="1:23" ht="32.5" customHeight="1" thickBot="1">
      <c r="A25" s="118" t="s">
        <v>245</v>
      </c>
      <c r="B25" s="18">
        <v>8</v>
      </c>
      <c r="C25" s="441">
        <v>8</v>
      </c>
    </row>
    <row r="26" spans="1:23" ht="33" customHeight="1" thickBot="1">
      <c r="A26" s="118" t="s">
        <v>244</v>
      </c>
      <c r="B26" s="18">
        <v>0</v>
      </c>
      <c r="C26" s="441">
        <v>0</v>
      </c>
    </row>
    <row r="28" spans="1:23" ht="15" thickBot="1"/>
    <row r="29" spans="1:23" ht="40.5" customHeight="1" thickBot="1">
      <c r="A29" s="491" t="s">
        <v>100</v>
      </c>
    </row>
    <row r="30" spans="1:23" ht="44" thickBot="1">
      <c r="A30" s="706" t="s">
        <v>111</v>
      </c>
      <c r="B30" s="705">
        <v>0</v>
      </c>
      <c r="C30" s="81"/>
    </row>
    <row r="31" spans="1:23" ht="49.5" customHeight="1" thickBot="1">
      <c r="A31" s="706" t="s">
        <v>142</v>
      </c>
      <c r="B31" s="705">
        <v>0</v>
      </c>
    </row>
  </sheetData>
  <mergeCells count="11">
    <mergeCell ref="C19:F19"/>
    <mergeCell ref="G19:J19"/>
    <mergeCell ref="M4:U4"/>
    <mergeCell ref="W6:W13"/>
    <mergeCell ref="A1:D1"/>
    <mergeCell ref="B4:B5"/>
    <mergeCell ref="A4:A5"/>
    <mergeCell ref="C4:K4"/>
    <mergeCell ref="W4:W5"/>
    <mergeCell ref="V4:V5"/>
    <mergeCell ref="L4:L5"/>
  </mergeCells>
  <pageMargins left="0.7" right="0.7" top="0.75" bottom="0.75" header="0.3" footer="0.3"/>
  <pageSetup paperSize="9" orientation="portrait" horizontalDpi="4294967293" verticalDpi="0" r:id="rId1"/>
  <ignoredErrors>
    <ignoredError sqref="C5 G5 M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8"/>
  <sheetViews>
    <sheetView workbookViewId="0">
      <selection activeCell="I10" sqref="I10"/>
    </sheetView>
  </sheetViews>
  <sheetFormatPr baseColWidth="10" defaultRowHeight="14.5"/>
  <cols>
    <col min="1" max="1" width="2.6328125" customWidth="1"/>
    <col min="2" max="2" width="17.81640625" customWidth="1"/>
    <col min="3" max="3" width="13.26953125" customWidth="1"/>
    <col min="9" max="9" width="12.81640625" customWidth="1"/>
    <col min="10" max="10" width="9.81640625" customWidth="1"/>
  </cols>
  <sheetData>
    <row r="1" spans="2:20" ht="24.5" customHeight="1">
      <c r="B1" s="272" t="s">
        <v>248</v>
      </c>
      <c r="C1" s="272"/>
      <c r="D1" s="272"/>
      <c r="F1" t="s">
        <v>380</v>
      </c>
    </row>
    <row r="3" spans="2:20">
      <c r="C3" s="27" t="s">
        <v>247</v>
      </c>
      <c r="D3" s="27"/>
      <c r="E3" s="27"/>
      <c r="F3" s="27"/>
      <c r="G3" s="27"/>
      <c r="H3" s="27"/>
    </row>
    <row r="4" spans="2:20" ht="36.5">
      <c r="B4" s="262" t="s">
        <v>210</v>
      </c>
      <c r="C4" s="241" t="s">
        <v>204</v>
      </c>
      <c r="D4" s="241" t="s">
        <v>205</v>
      </c>
      <c r="E4" s="241" t="s">
        <v>206</v>
      </c>
      <c r="F4" s="241" t="s">
        <v>207</v>
      </c>
      <c r="G4" s="241" t="s">
        <v>208</v>
      </c>
      <c r="H4" s="241" t="s">
        <v>64</v>
      </c>
      <c r="I4" s="198" t="s">
        <v>251</v>
      </c>
      <c r="J4" s="198" t="s">
        <v>252</v>
      </c>
      <c r="K4" s="240" t="s">
        <v>238</v>
      </c>
      <c r="L4" s="198" t="s">
        <v>237</v>
      </c>
      <c r="M4" s="273" t="s">
        <v>253</v>
      </c>
      <c r="N4" s="273" t="s">
        <v>254</v>
      </c>
      <c r="O4" s="284" t="s">
        <v>249</v>
      </c>
      <c r="P4" s="273" t="s">
        <v>250</v>
      </c>
      <c r="Q4" s="278" t="s">
        <v>253</v>
      </c>
      <c r="R4" s="278" t="s">
        <v>254</v>
      </c>
      <c r="S4" s="292" t="s">
        <v>249</v>
      </c>
      <c r="T4" s="278" t="s">
        <v>250</v>
      </c>
    </row>
    <row r="5" spans="2:20">
      <c r="B5" s="255" t="s">
        <v>211</v>
      </c>
      <c r="C5" s="256" t="s">
        <v>209</v>
      </c>
      <c r="D5" s="256">
        <v>95000</v>
      </c>
      <c r="E5" s="256">
        <v>35000</v>
      </c>
      <c r="F5" s="256">
        <v>0</v>
      </c>
      <c r="G5" s="256">
        <v>0</v>
      </c>
      <c r="H5" s="256">
        <f>D5+E5+F5+G5</f>
        <v>130000</v>
      </c>
      <c r="I5" s="582"/>
      <c r="J5" s="285"/>
      <c r="K5" s="152"/>
      <c r="L5" s="286"/>
      <c r="M5" s="274"/>
      <c r="N5" s="274"/>
      <c r="O5" s="274"/>
      <c r="P5" s="274"/>
      <c r="Q5" s="279"/>
      <c r="R5" s="279"/>
      <c r="S5" s="279"/>
      <c r="T5" s="279"/>
    </row>
    <row r="6" spans="2:20">
      <c r="B6" s="257" t="s">
        <v>220</v>
      </c>
      <c r="C6" s="256" t="s">
        <v>212</v>
      </c>
      <c r="D6" s="256">
        <v>70000</v>
      </c>
      <c r="E6" s="256">
        <v>105000</v>
      </c>
      <c r="F6" s="256">
        <v>105000</v>
      </c>
      <c r="G6" s="256">
        <v>20000</v>
      </c>
      <c r="H6" s="256">
        <f>D6+E6+F6+G6</f>
        <v>300000</v>
      </c>
      <c r="I6" s="583"/>
      <c r="J6" s="286"/>
      <c r="K6" s="152"/>
      <c r="L6" s="286"/>
      <c r="M6" s="274"/>
      <c r="N6" s="274"/>
      <c r="O6" s="274"/>
      <c r="P6" s="274"/>
      <c r="Q6" s="279"/>
      <c r="R6" s="279"/>
      <c r="S6" s="279"/>
      <c r="T6" s="279"/>
    </row>
    <row r="7" spans="2:20">
      <c r="B7" s="257" t="s">
        <v>221</v>
      </c>
      <c r="C7" s="256" t="s">
        <v>379</v>
      </c>
      <c r="D7" s="256"/>
      <c r="E7" s="256">
        <v>10000</v>
      </c>
      <c r="F7" s="256">
        <v>10000</v>
      </c>
      <c r="G7" s="256">
        <v>10000</v>
      </c>
      <c r="H7" s="256">
        <f>D7+E7+F7+G7</f>
        <v>30000</v>
      </c>
      <c r="I7" s="583"/>
      <c r="J7" s="286"/>
      <c r="K7" s="152"/>
      <c r="L7" s="286"/>
      <c r="M7" s="274"/>
      <c r="N7" s="274"/>
      <c r="O7" s="274"/>
      <c r="P7" s="274"/>
      <c r="Q7" s="279"/>
      <c r="R7" s="279"/>
      <c r="S7" s="279"/>
      <c r="T7" s="279"/>
    </row>
    <row r="8" spans="2:20">
      <c r="B8" s="257" t="s">
        <v>214</v>
      </c>
      <c r="C8" s="256" t="s">
        <v>213</v>
      </c>
      <c r="D8" s="256">
        <v>0</v>
      </c>
      <c r="E8" s="256">
        <v>75000</v>
      </c>
      <c r="F8" s="256">
        <v>115000</v>
      </c>
      <c r="G8" s="256">
        <v>50000</v>
      </c>
      <c r="H8" s="256">
        <f>D8+E8+F8+G8</f>
        <v>240000</v>
      </c>
      <c r="I8" s="583"/>
      <c r="J8" s="286"/>
      <c r="K8" s="152"/>
      <c r="L8" s="286"/>
      <c r="M8" s="274"/>
      <c r="N8" s="274"/>
      <c r="O8" s="274"/>
      <c r="P8" s="274"/>
      <c r="Q8" s="279"/>
      <c r="R8" s="279"/>
      <c r="S8" s="279"/>
      <c r="T8" s="279"/>
    </row>
    <row r="9" spans="2:20">
      <c r="B9" s="257" t="s">
        <v>216</v>
      </c>
      <c r="C9" s="256" t="s">
        <v>217</v>
      </c>
      <c r="D9" s="256">
        <v>10000</v>
      </c>
      <c r="E9" s="256">
        <v>15000</v>
      </c>
      <c r="F9" s="256">
        <v>15000</v>
      </c>
      <c r="G9" s="256">
        <v>10000</v>
      </c>
      <c r="H9" s="256">
        <f>D9+E9+F9+G9</f>
        <v>50000</v>
      </c>
      <c r="I9" s="584"/>
      <c r="J9" s="286"/>
      <c r="K9" s="152"/>
      <c r="L9" s="287"/>
      <c r="M9" s="276"/>
      <c r="N9" s="276"/>
      <c r="O9" s="274"/>
      <c r="P9" s="274"/>
      <c r="Q9" s="280"/>
      <c r="R9" s="280"/>
      <c r="S9" s="280"/>
      <c r="T9" s="280"/>
    </row>
    <row r="10" spans="2:20">
      <c r="B10" s="580" t="s">
        <v>64</v>
      </c>
      <c r="C10" s="581"/>
      <c r="D10" s="258">
        <f>D5+D6+D7+D8+D9</f>
        <v>175000</v>
      </c>
      <c r="E10" s="258">
        <f>E5+E6+E7+E8+E9</f>
        <v>240000</v>
      </c>
      <c r="F10" s="258">
        <f>F5+F6+F7+F8+F9</f>
        <v>245000</v>
      </c>
      <c r="G10" s="258">
        <f>G5+G6+G7+G8+G9</f>
        <v>90000</v>
      </c>
      <c r="H10" s="258">
        <f>H5+H6+H7+H8+H9</f>
        <v>750000</v>
      </c>
      <c r="I10" s="288">
        <v>146441</v>
      </c>
      <c r="J10" s="289">
        <f>I10*100/H10</f>
        <v>19.525466666666667</v>
      </c>
      <c r="K10" s="290">
        <f>D10+E10</f>
        <v>415000</v>
      </c>
      <c r="L10" s="291">
        <f>K10*100/H10</f>
        <v>55.333333333333336</v>
      </c>
      <c r="M10" s="294">
        <v>0</v>
      </c>
      <c r="N10" s="275">
        <f>M10*100/H10</f>
        <v>0</v>
      </c>
      <c r="O10" s="277">
        <f>D10+E10+F10</f>
        <v>660000</v>
      </c>
      <c r="P10" s="275">
        <f>O10*100/H10</f>
        <v>88</v>
      </c>
      <c r="Q10" s="293">
        <v>0</v>
      </c>
      <c r="R10" s="282">
        <f>Q10*100/H10</f>
        <v>0</v>
      </c>
      <c r="S10" s="279">
        <f>D10+E10+F10+G10</f>
        <v>750000</v>
      </c>
      <c r="T10" s="279">
        <f>S10*100/H10</f>
        <v>100</v>
      </c>
    </row>
    <row r="11" spans="2:20">
      <c r="B11" s="254"/>
      <c r="C11" s="254"/>
      <c r="D11" s="254"/>
      <c r="E11" s="254"/>
      <c r="F11" s="254"/>
      <c r="G11" s="254"/>
      <c r="H11" s="254"/>
      <c r="I11" s="254"/>
    </row>
    <row r="12" spans="2:20">
      <c r="B12" s="254"/>
      <c r="C12" s="27" t="s">
        <v>222</v>
      </c>
      <c r="D12" s="27"/>
      <c r="E12" s="27"/>
      <c r="F12" s="27"/>
      <c r="G12" s="27"/>
      <c r="H12" s="27"/>
      <c r="I12" s="254"/>
    </row>
    <row r="13" spans="2:20" ht="36.5">
      <c r="B13" s="262" t="s">
        <v>210</v>
      </c>
      <c r="C13" s="241" t="s">
        <v>204</v>
      </c>
      <c r="D13" s="241" t="s">
        <v>205</v>
      </c>
      <c r="E13" s="241" t="s">
        <v>206</v>
      </c>
      <c r="F13" s="241" t="s">
        <v>207</v>
      </c>
      <c r="G13" s="241" t="s">
        <v>208</v>
      </c>
      <c r="H13" s="241" t="s">
        <v>64</v>
      </c>
      <c r="I13" s="198" t="s">
        <v>218</v>
      </c>
      <c r="J13" s="198" t="s">
        <v>219</v>
      </c>
      <c r="K13" s="283" t="s">
        <v>238</v>
      </c>
      <c r="L13" s="297" t="s">
        <v>237</v>
      </c>
      <c r="M13" s="273" t="s">
        <v>253</v>
      </c>
      <c r="N13" s="273" t="s">
        <v>254</v>
      </c>
      <c r="O13" s="284" t="s">
        <v>249</v>
      </c>
      <c r="P13" s="273" t="s">
        <v>250</v>
      </c>
      <c r="Q13" s="278" t="s">
        <v>253</v>
      </c>
      <c r="R13" s="278" t="s">
        <v>254</v>
      </c>
      <c r="S13" s="292" t="s">
        <v>249</v>
      </c>
      <c r="T13" s="278" t="s">
        <v>250</v>
      </c>
    </row>
    <row r="14" spans="2:20">
      <c r="B14" s="255" t="s">
        <v>224</v>
      </c>
      <c r="C14" s="256" t="s">
        <v>209</v>
      </c>
      <c r="D14" s="256">
        <v>100000</v>
      </c>
      <c r="E14" s="256">
        <v>30000</v>
      </c>
      <c r="F14" s="256">
        <v>20000</v>
      </c>
      <c r="G14" s="256">
        <v>0</v>
      </c>
      <c r="H14" s="256">
        <f>D14+E14+F14+G14</f>
        <v>150000</v>
      </c>
      <c r="I14" s="582"/>
      <c r="J14" s="285"/>
      <c r="K14" s="266"/>
      <c r="L14" s="266"/>
      <c r="M14" s="274"/>
      <c r="N14" s="274"/>
      <c r="O14" s="274"/>
      <c r="P14" s="274"/>
      <c r="Q14" s="279"/>
      <c r="R14" s="279"/>
      <c r="S14" s="279"/>
      <c r="T14" s="279"/>
    </row>
    <row r="15" spans="2:20">
      <c r="B15" s="257" t="s">
        <v>225</v>
      </c>
      <c r="C15" s="256" t="s">
        <v>212</v>
      </c>
      <c r="D15" s="256">
        <v>70000</v>
      </c>
      <c r="E15" s="256">
        <v>95000</v>
      </c>
      <c r="F15" s="256">
        <v>90000</v>
      </c>
      <c r="G15" s="256">
        <v>15000</v>
      </c>
      <c r="H15" s="256">
        <f>D15+E15+F15+G15</f>
        <v>270000</v>
      </c>
      <c r="I15" s="583"/>
      <c r="J15" s="286"/>
      <c r="K15" s="266"/>
      <c r="L15" s="266"/>
      <c r="M15" s="274"/>
      <c r="N15" s="274"/>
      <c r="O15" s="274"/>
      <c r="P15" s="274"/>
      <c r="Q15" s="279"/>
      <c r="R15" s="279"/>
      <c r="S15" s="279"/>
      <c r="T15" s="279"/>
    </row>
    <row r="16" spans="2:20">
      <c r="B16" s="257" t="s">
        <v>223</v>
      </c>
      <c r="C16" s="256" t="s">
        <v>213</v>
      </c>
      <c r="D16" s="256">
        <v>0</v>
      </c>
      <c r="E16" s="256">
        <v>100000</v>
      </c>
      <c r="F16" s="256">
        <v>140000</v>
      </c>
      <c r="G16" s="256">
        <v>140000</v>
      </c>
      <c r="H16" s="256">
        <f>D16+E16+F16+G16</f>
        <v>380000</v>
      </c>
      <c r="I16" s="584"/>
      <c r="J16" s="286"/>
      <c r="K16" s="266"/>
      <c r="L16" s="266"/>
      <c r="M16" s="274"/>
      <c r="N16" s="274"/>
      <c r="O16" s="274"/>
      <c r="P16" s="274"/>
      <c r="Q16" s="279"/>
      <c r="R16" s="279"/>
      <c r="S16" s="279"/>
      <c r="T16" s="279"/>
    </row>
    <row r="17" spans="2:20">
      <c r="B17" s="580" t="s">
        <v>64</v>
      </c>
      <c r="C17" s="581"/>
      <c r="D17" s="258">
        <f>D14+D15+D16</f>
        <v>170000</v>
      </c>
      <c r="E17" s="258">
        <f>E14+E15+E16</f>
        <v>225000</v>
      </c>
      <c r="F17" s="258">
        <f>F14+F15+F16</f>
        <v>250000</v>
      </c>
      <c r="G17" s="258">
        <f>G14+G15+G16</f>
        <v>155000</v>
      </c>
      <c r="H17" s="258">
        <f>H14+H15+H16</f>
        <v>800000</v>
      </c>
      <c r="I17" s="288">
        <v>157636</v>
      </c>
      <c r="J17" s="289">
        <f>I17*100/H17</f>
        <v>19.704499999999999</v>
      </c>
      <c r="K17" s="265">
        <f>D17+E17</f>
        <v>395000</v>
      </c>
      <c r="L17" s="267">
        <f>K17*100/H17</f>
        <v>49.375</v>
      </c>
      <c r="M17" s="294">
        <v>0</v>
      </c>
      <c r="N17" s="275">
        <f>M17*100/H17</f>
        <v>0</v>
      </c>
      <c r="O17" s="277">
        <f>D17+E17+F17</f>
        <v>645000</v>
      </c>
      <c r="P17" s="275">
        <f>O17*100/H17</f>
        <v>80.625</v>
      </c>
      <c r="Q17" s="293">
        <v>0</v>
      </c>
      <c r="R17" s="282">
        <f>Q17*100/H17</f>
        <v>0</v>
      </c>
      <c r="S17" s="281">
        <f>D19+E19+F19+G19</f>
        <v>0</v>
      </c>
      <c r="T17" s="281">
        <f>S17*100/H17</f>
        <v>0</v>
      </c>
    </row>
    <row r="18" spans="2:20">
      <c r="B18" s="263"/>
      <c r="C18" s="263"/>
      <c r="D18" s="263"/>
      <c r="E18" s="263"/>
      <c r="F18" s="263"/>
      <c r="G18" s="263"/>
      <c r="H18" s="263"/>
      <c r="I18" s="263"/>
      <c r="J18" s="264"/>
      <c r="M18" s="295"/>
      <c r="N18" s="295"/>
      <c r="O18" s="296"/>
      <c r="P18" s="296"/>
      <c r="Q18" s="295"/>
      <c r="R18" s="295"/>
      <c r="S18" s="295"/>
      <c r="T18" s="295"/>
    </row>
    <row r="19" spans="2:20">
      <c r="C19" s="27" t="s">
        <v>226</v>
      </c>
      <c r="D19" s="27"/>
      <c r="E19" s="27"/>
      <c r="F19" s="27"/>
      <c r="G19" s="27"/>
      <c r="H19" s="27"/>
      <c r="I19" s="1"/>
    </row>
    <row r="20" spans="2:20" ht="36.5">
      <c r="B20" s="262" t="s">
        <v>210</v>
      </c>
      <c r="C20" s="241" t="s">
        <v>204</v>
      </c>
      <c r="D20" s="241" t="s">
        <v>205</v>
      </c>
      <c r="E20" s="241" t="s">
        <v>206</v>
      </c>
      <c r="F20" s="241" t="s">
        <v>207</v>
      </c>
      <c r="G20" s="241" t="s">
        <v>208</v>
      </c>
      <c r="H20" s="241" t="s">
        <v>64</v>
      </c>
      <c r="I20" s="198" t="s">
        <v>218</v>
      </c>
      <c r="J20" s="198" t="s">
        <v>219</v>
      </c>
      <c r="K20" s="283" t="s">
        <v>238</v>
      </c>
      <c r="L20" s="297" t="s">
        <v>237</v>
      </c>
      <c r="M20" s="273" t="s">
        <v>253</v>
      </c>
      <c r="N20" s="273" t="s">
        <v>254</v>
      </c>
      <c r="O20" s="284" t="s">
        <v>249</v>
      </c>
      <c r="P20" s="273" t="s">
        <v>250</v>
      </c>
      <c r="Q20" s="278" t="s">
        <v>253</v>
      </c>
      <c r="R20" s="278" t="s">
        <v>254</v>
      </c>
      <c r="S20" s="292" t="s">
        <v>249</v>
      </c>
      <c r="T20" s="278" t="s">
        <v>250</v>
      </c>
    </row>
    <row r="21" spans="2:20">
      <c r="B21" s="255" t="s">
        <v>229</v>
      </c>
      <c r="C21" s="256" t="s">
        <v>209</v>
      </c>
      <c r="D21" s="256">
        <v>55000</v>
      </c>
      <c r="E21" s="256">
        <v>35000</v>
      </c>
      <c r="F21" s="256">
        <v>0</v>
      </c>
      <c r="G21" s="256">
        <v>0</v>
      </c>
      <c r="H21" s="256">
        <f>D21+E21+F21+G21</f>
        <v>90000</v>
      </c>
      <c r="I21" s="582"/>
      <c r="J21" s="285"/>
      <c r="K21" s="266"/>
      <c r="L21" s="266"/>
      <c r="M21" s="274"/>
      <c r="N21" s="274"/>
      <c r="O21" s="274"/>
      <c r="P21" s="274"/>
      <c r="Q21" s="279"/>
      <c r="R21" s="279"/>
      <c r="S21" s="279"/>
      <c r="T21" s="279"/>
    </row>
    <row r="22" spans="2:20">
      <c r="B22" s="257" t="s">
        <v>230</v>
      </c>
      <c r="C22" s="256" t="s">
        <v>212</v>
      </c>
      <c r="D22" s="256">
        <v>60000</v>
      </c>
      <c r="E22" s="256">
        <v>90000</v>
      </c>
      <c r="F22" s="256">
        <v>100000</v>
      </c>
      <c r="G22" s="256">
        <v>90000</v>
      </c>
      <c r="H22" s="256">
        <f>D22+E22+F22+G22</f>
        <v>340000</v>
      </c>
      <c r="I22" s="583"/>
      <c r="J22" s="286"/>
      <c r="K22" s="266"/>
      <c r="L22" s="266"/>
      <c r="M22" s="274"/>
      <c r="N22" s="274"/>
      <c r="O22" s="274"/>
      <c r="P22" s="274"/>
      <c r="Q22" s="279"/>
      <c r="R22" s="279"/>
      <c r="S22" s="279"/>
      <c r="T22" s="279"/>
    </row>
    <row r="23" spans="2:20">
      <c r="B23" s="257" t="s">
        <v>231</v>
      </c>
      <c r="C23" s="256" t="s">
        <v>227</v>
      </c>
      <c r="D23" s="256">
        <v>0</v>
      </c>
      <c r="E23" s="256">
        <v>280000</v>
      </c>
      <c r="F23" s="256">
        <v>130000</v>
      </c>
      <c r="G23" s="256">
        <v>0</v>
      </c>
      <c r="H23" s="256">
        <f>D23+E23+F23+G23</f>
        <v>410000</v>
      </c>
      <c r="I23" s="583"/>
      <c r="J23" s="286"/>
      <c r="K23" s="266"/>
      <c r="L23" s="266"/>
      <c r="M23" s="274"/>
      <c r="N23" s="274"/>
      <c r="O23" s="274"/>
      <c r="P23" s="274"/>
      <c r="Q23" s="279"/>
      <c r="R23" s="279"/>
      <c r="S23" s="279"/>
      <c r="T23" s="279"/>
    </row>
    <row r="24" spans="2:20">
      <c r="B24" s="257" t="s">
        <v>232</v>
      </c>
      <c r="C24" s="256" t="s">
        <v>228</v>
      </c>
      <c r="D24" s="256">
        <v>0</v>
      </c>
      <c r="E24" s="256">
        <v>120000</v>
      </c>
      <c r="F24" s="256">
        <v>120000</v>
      </c>
      <c r="G24" s="256">
        <v>120000</v>
      </c>
      <c r="H24" s="256">
        <f>D24+E24+F24+G24</f>
        <v>360000</v>
      </c>
      <c r="I24" s="584"/>
      <c r="J24" s="286"/>
      <c r="K24" s="266"/>
      <c r="L24" s="266"/>
      <c r="M24" s="274"/>
      <c r="N24" s="274"/>
      <c r="O24" s="274"/>
      <c r="P24" s="274"/>
      <c r="Q24" s="279"/>
      <c r="R24" s="279"/>
      <c r="S24" s="279"/>
      <c r="T24" s="279"/>
    </row>
    <row r="25" spans="2:20">
      <c r="B25" s="580" t="s">
        <v>64</v>
      </c>
      <c r="C25" s="581"/>
      <c r="D25" s="258">
        <f>D21+D22+D23+D24</f>
        <v>115000</v>
      </c>
      <c r="E25" s="258">
        <f>E21+E22+E23+E24</f>
        <v>525000</v>
      </c>
      <c r="F25" s="258">
        <f>F21+F22+F23+F24</f>
        <v>350000</v>
      </c>
      <c r="G25" s="258">
        <f>G21+G22+G23+G24</f>
        <v>210000</v>
      </c>
      <c r="H25" s="258">
        <f>H21+H22+H23+H24</f>
        <v>1200000</v>
      </c>
      <c r="I25" s="288">
        <v>166785</v>
      </c>
      <c r="J25" s="289">
        <f>I25*100/H25</f>
        <v>13.89875</v>
      </c>
      <c r="K25" s="265">
        <f>D25+E25</f>
        <v>640000</v>
      </c>
      <c r="L25" s="267">
        <f>K25*100/H25</f>
        <v>53.333333333333336</v>
      </c>
      <c r="M25" s="294">
        <v>0</v>
      </c>
      <c r="N25" s="275">
        <f>M25*100/H25</f>
        <v>0</v>
      </c>
      <c r="O25" s="277">
        <f>D25+E25+F25</f>
        <v>990000</v>
      </c>
      <c r="P25" s="275">
        <f>O25*100/H25</f>
        <v>82.5</v>
      </c>
      <c r="Q25" s="293">
        <v>0</v>
      </c>
      <c r="R25" s="282">
        <f>Q25*100/H25</f>
        <v>0</v>
      </c>
      <c r="S25" s="281">
        <f>D26+E26+F26+G26</f>
        <v>0</v>
      </c>
      <c r="T25" s="281">
        <f>S25*100/H25</f>
        <v>0</v>
      </c>
    </row>
    <row r="27" spans="2:20">
      <c r="C27" s="27" t="s">
        <v>233</v>
      </c>
      <c r="D27" s="27"/>
      <c r="E27" s="27"/>
      <c r="F27" s="27"/>
      <c r="G27" s="27"/>
      <c r="H27" s="27"/>
      <c r="I27" s="1"/>
    </row>
    <row r="28" spans="2:20" ht="36.5">
      <c r="B28" s="262" t="s">
        <v>210</v>
      </c>
      <c r="C28" s="241" t="s">
        <v>204</v>
      </c>
      <c r="D28" s="241" t="s">
        <v>205</v>
      </c>
      <c r="E28" s="241" t="s">
        <v>206</v>
      </c>
      <c r="F28" s="241" t="s">
        <v>207</v>
      </c>
      <c r="G28" s="241" t="s">
        <v>208</v>
      </c>
      <c r="H28" s="241" t="s">
        <v>64</v>
      </c>
      <c r="I28" s="198" t="s">
        <v>218</v>
      </c>
      <c r="J28" s="198" t="s">
        <v>219</v>
      </c>
      <c r="K28" s="283" t="s">
        <v>238</v>
      </c>
      <c r="L28" s="297" t="s">
        <v>237</v>
      </c>
      <c r="M28" s="273" t="s">
        <v>253</v>
      </c>
      <c r="N28" s="273" t="s">
        <v>254</v>
      </c>
      <c r="O28" s="284" t="s">
        <v>249</v>
      </c>
      <c r="P28" s="273" t="s">
        <v>250</v>
      </c>
      <c r="Q28" s="278" t="s">
        <v>253</v>
      </c>
      <c r="R28" s="278" t="s">
        <v>254</v>
      </c>
      <c r="S28" s="292" t="s">
        <v>249</v>
      </c>
      <c r="T28" s="278" t="s">
        <v>250</v>
      </c>
    </row>
    <row r="29" spans="2:20">
      <c r="B29" s="255" t="s">
        <v>229</v>
      </c>
      <c r="C29" s="256" t="s">
        <v>209</v>
      </c>
      <c r="D29" s="256">
        <v>46250</v>
      </c>
      <c r="E29" s="256">
        <v>50750</v>
      </c>
      <c r="F29" s="256">
        <v>38250</v>
      </c>
      <c r="G29" s="256">
        <v>50750</v>
      </c>
      <c r="H29" s="256">
        <f>D29+E29+F29+G29</f>
        <v>186000</v>
      </c>
      <c r="I29" s="585"/>
      <c r="J29" s="259"/>
      <c r="K29" s="266"/>
      <c r="L29" s="266"/>
      <c r="M29" s="274"/>
      <c r="N29" s="274"/>
      <c r="O29" s="274"/>
      <c r="P29" s="274"/>
      <c r="Q29" s="279"/>
      <c r="R29" s="279"/>
      <c r="S29" s="279"/>
      <c r="T29" s="279"/>
    </row>
    <row r="30" spans="2:20">
      <c r="B30" s="257" t="s">
        <v>220</v>
      </c>
      <c r="C30" s="256" t="s">
        <v>212</v>
      </c>
      <c r="D30" s="256">
        <v>8000</v>
      </c>
      <c r="E30" s="256">
        <v>0</v>
      </c>
      <c r="F30" s="256">
        <v>0</v>
      </c>
      <c r="G30" s="256">
        <v>0</v>
      </c>
      <c r="H30" s="256">
        <f>D30+E30+F30+G30</f>
        <v>8000</v>
      </c>
      <c r="I30" s="586"/>
      <c r="J30" s="260"/>
      <c r="K30" s="266"/>
      <c r="L30" s="266"/>
      <c r="M30" s="274"/>
      <c r="N30" s="274"/>
      <c r="O30" s="274"/>
      <c r="P30" s="274"/>
      <c r="Q30" s="279"/>
      <c r="R30" s="279"/>
      <c r="S30" s="279"/>
      <c r="T30" s="279"/>
    </row>
    <row r="31" spans="2:20">
      <c r="B31" s="257" t="s">
        <v>221</v>
      </c>
      <c r="C31" s="256" t="s">
        <v>234</v>
      </c>
      <c r="D31" s="256">
        <v>14000</v>
      </c>
      <c r="E31" s="256">
        <v>14000</v>
      </c>
      <c r="F31" s="256">
        <v>14000</v>
      </c>
      <c r="G31" s="256">
        <v>14000</v>
      </c>
      <c r="H31" s="256">
        <f>D31+E31+F31+G31</f>
        <v>56000</v>
      </c>
      <c r="I31" s="587"/>
      <c r="J31" s="260"/>
      <c r="K31" s="266"/>
      <c r="L31" s="266"/>
      <c r="M31" s="274"/>
      <c r="N31" s="274"/>
      <c r="O31" s="274"/>
      <c r="P31" s="274"/>
      <c r="Q31" s="279"/>
      <c r="R31" s="279"/>
      <c r="S31" s="279"/>
      <c r="T31" s="279"/>
    </row>
    <row r="32" spans="2:20">
      <c r="B32" s="580" t="s">
        <v>64</v>
      </c>
      <c r="C32" s="581"/>
      <c r="D32" s="258">
        <f>D29+D30+D31</f>
        <v>68250</v>
      </c>
      <c r="E32" s="258">
        <f>E29+E30+E31</f>
        <v>64750</v>
      </c>
      <c r="F32" s="258">
        <f>F29+F30+F31</f>
        <v>52250</v>
      </c>
      <c r="G32" s="258">
        <f>G29+G30+G31</f>
        <v>64750</v>
      </c>
      <c r="H32" s="258">
        <f>H29+H30+H31</f>
        <v>250000</v>
      </c>
      <c r="I32" s="258">
        <v>64816</v>
      </c>
      <c r="J32" s="261">
        <f>I32*100/H32</f>
        <v>25.926400000000001</v>
      </c>
      <c r="K32" s="265">
        <f>D32+E32</f>
        <v>133000</v>
      </c>
      <c r="L32" s="267">
        <f>K32*100/H32</f>
        <v>53.2</v>
      </c>
      <c r="M32" s="294">
        <v>0</v>
      </c>
      <c r="N32" s="275">
        <f>M32*100/H32</f>
        <v>0</v>
      </c>
      <c r="O32" s="277">
        <f>D32+E32+F32</f>
        <v>185250</v>
      </c>
      <c r="P32" s="275">
        <f>O32*100/H32</f>
        <v>74.099999999999994</v>
      </c>
      <c r="Q32" s="293">
        <v>0</v>
      </c>
      <c r="R32" s="282">
        <f>Q32*100/H32</f>
        <v>0</v>
      </c>
      <c r="S32" s="281">
        <f>D34+E34+F34+G34</f>
        <v>0</v>
      </c>
      <c r="T32" s="281">
        <f>S32*100/H32</f>
        <v>0</v>
      </c>
    </row>
    <row r="33" spans="3:13">
      <c r="G33" s="269" t="s">
        <v>64</v>
      </c>
      <c r="H33" s="270">
        <f>H10+H17+H25+H32</f>
        <v>3000000</v>
      </c>
      <c r="I33" s="270">
        <f>I10+I17+I25+I32</f>
        <v>535678</v>
      </c>
      <c r="J33" s="268">
        <f>I33*100/H33</f>
        <v>17.855933333333333</v>
      </c>
    </row>
    <row r="34" spans="3:13">
      <c r="G34" s="75"/>
      <c r="H34" s="51"/>
      <c r="I34" s="51"/>
      <c r="J34" s="298"/>
    </row>
    <row r="35" spans="3:13">
      <c r="C35" s="299" t="s">
        <v>243</v>
      </c>
      <c r="D35" s="152"/>
      <c r="E35" s="152"/>
      <c r="F35" s="152" t="s">
        <v>255</v>
      </c>
      <c r="G35" s="152"/>
      <c r="H35" s="317"/>
      <c r="I35" s="7"/>
      <c r="J35" s="7"/>
    </row>
    <row r="36" spans="3:13">
      <c r="C36" s="314"/>
      <c r="D36" s="315" t="s">
        <v>239</v>
      </c>
      <c r="E36" s="315" t="s">
        <v>240</v>
      </c>
      <c r="F36" s="315" t="s">
        <v>241</v>
      </c>
      <c r="G36" s="316" t="s">
        <v>242</v>
      </c>
      <c r="H36" s="427" t="s">
        <v>64</v>
      </c>
      <c r="I36" s="318"/>
      <c r="J36" s="7"/>
      <c r="K36" s="101"/>
      <c r="L36" s="101"/>
      <c r="M36" s="101"/>
    </row>
    <row r="37" spans="3:13">
      <c r="C37" s="314" t="s">
        <v>236</v>
      </c>
      <c r="D37" s="315">
        <v>55.3</v>
      </c>
      <c r="E37" s="315">
        <v>49.4</v>
      </c>
      <c r="F37" s="315">
        <v>53.2</v>
      </c>
      <c r="G37" s="316">
        <v>53.2</v>
      </c>
      <c r="H37" s="428">
        <f>L32</f>
        <v>53.2</v>
      </c>
      <c r="I37" s="239"/>
    </row>
    <row r="38" spans="3:13">
      <c r="C38" s="314" t="s">
        <v>235</v>
      </c>
      <c r="D38" s="425">
        <f>J10</f>
        <v>19.525466666666667</v>
      </c>
      <c r="E38" s="425">
        <f>J17</f>
        <v>19.704499999999999</v>
      </c>
      <c r="F38" s="425">
        <f>J25</f>
        <v>13.89875</v>
      </c>
      <c r="G38" s="426">
        <f>J32</f>
        <v>25.926400000000001</v>
      </c>
      <c r="H38" s="428">
        <f>J33</f>
        <v>17.855933333333333</v>
      </c>
      <c r="I38" s="239"/>
    </row>
  </sheetData>
  <mergeCells count="8">
    <mergeCell ref="B17:C17"/>
    <mergeCell ref="B10:C10"/>
    <mergeCell ref="B25:C25"/>
    <mergeCell ref="B32:C32"/>
    <mergeCell ref="I5:I9"/>
    <mergeCell ref="I14:I16"/>
    <mergeCell ref="I21:I24"/>
    <mergeCell ref="I29:I31"/>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
  <sheetViews>
    <sheetView workbookViewId="0">
      <selection activeCell="J9" sqref="J9"/>
    </sheetView>
  </sheetViews>
  <sheetFormatPr baseColWidth="10" defaultRowHeight="14.5"/>
  <cols>
    <col min="1" max="1" width="3.7265625" customWidth="1"/>
    <col min="8" max="8" width="20" customWidth="1"/>
    <col min="9" max="9" width="4.7265625" customWidth="1"/>
    <col min="10" max="10" width="30.90625" customWidth="1"/>
    <col min="11" max="11" width="7.90625" customWidth="1"/>
  </cols>
  <sheetData>
    <row r="1" spans="2:11" ht="27.5" customHeight="1" thickBot="1">
      <c r="B1" s="588" t="s">
        <v>173</v>
      </c>
      <c r="C1" s="588"/>
      <c r="D1" s="588"/>
      <c r="E1" s="588"/>
      <c r="F1" s="588"/>
      <c r="G1" s="588"/>
    </row>
    <row r="2" spans="2:11" ht="15" thickBot="1">
      <c r="J2" s="252" t="s">
        <v>193</v>
      </c>
      <c r="K2" s="133">
        <v>0</v>
      </c>
    </row>
    <row r="3" spans="2:11" ht="15" thickBot="1">
      <c r="J3" s="252" t="s">
        <v>191</v>
      </c>
      <c r="K3" s="133">
        <v>0</v>
      </c>
    </row>
    <row r="4" spans="2:11" ht="15" thickBot="1">
      <c r="J4" s="252" t="s">
        <v>192</v>
      </c>
      <c r="K4" s="133">
        <v>0</v>
      </c>
    </row>
  </sheetData>
  <mergeCells count="1">
    <mergeCell ref="B1:G1"/>
  </mergeCells>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C2" zoomScale="70" zoomScaleNormal="70" workbookViewId="0">
      <selection activeCell="C2" sqref="C2:I2"/>
    </sheetView>
  </sheetViews>
  <sheetFormatPr baseColWidth="10" defaultRowHeight="14.5"/>
  <cols>
    <col min="1" max="1" width="2.36328125" customWidth="1"/>
    <col min="2" max="2" width="4.90625" customWidth="1"/>
    <col min="3" max="3" width="28.453125" customWidth="1"/>
    <col min="4" max="4" width="16" customWidth="1"/>
    <col min="5" max="5" width="14.90625" customWidth="1"/>
    <col min="6" max="6" width="13.7265625" customWidth="1"/>
    <col min="7" max="7" width="15.26953125" customWidth="1"/>
    <col min="8" max="8" width="36.1796875" customWidth="1"/>
    <col min="9" max="9" width="42.36328125" customWidth="1"/>
  </cols>
  <sheetData>
    <row r="1" spans="1:17" s="319" customFormat="1" ht="15" customHeight="1" thickBot="1">
      <c r="A1" s="319" t="s">
        <v>215</v>
      </c>
      <c r="B1" s="320"/>
    </row>
    <row r="2" spans="1:17" s="321" customFormat="1" ht="76.5" customHeight="1" thickBot="1">
      <c r="B2" s="320"/>
      <c r="C2" s="628" t="s">
        <v>261</v>
      </c>
      <c r="D2" s="629"/>
      <c r="E2" s="629"/>
      <c r="F2" s="629"/>
      <c r="G2" s="629"/>
      <c r="H2" s="629"/>
      <c r="I2" s="630"/>
      <c r="J2" s="319"/>
      <c r="K2" s="319"/>
      <c r="L2" s="319"/>
      <c r="M2" s="319"/>
      <c r="N2" s="319"/>
    </row>
    <row r="3" spans="1:17" s="321" customFormat="1" ht="21" customHeight="1" thickBot="1">
      <c r="B3" s="320"/>
      <c r="E3" s="322"/>
      <c r="F3" s="322"/>
      <c r="G3" s="322"/>
      <c r="H3" s="322"/>
      <c r="I3" s="322"/>
      <c r="J3" s="319"/>
      <c r="K3" s="319"/>
      <c r="L3" s="319"/>
      <c r="M3" s="319"/>
      <c r="N3" s="319"/>
    </row>
    <row r="4" spans="1:17" s="319" customFormat="1" ht="35.25" customHeight="1">
      <c r="B4" s="320"/>
      <c r="C4" s="631" t="s">
        <v>262</v>
      </c>
      <c r="D4" s="632"/>
      <c r="E4" s="340"/>
      <c r="F4" s="340"/>
      <c r="G4" s="340"/>
      <c r="H4" s="341" t="s">
        <v>263</v>
      </c>
      <c r="I4" s="342" t="s">
        <v>264</v>
      </c>
    </row>
    <row r="5" spans="1:17" s="319" customFormat="1" ht="97.5" customHeight="1" thickBot="1">
      <c r="B5" s="320"/>
      <c r="C5" s="343"/>
      <c r="D5" s="340"/>
      <c r="E5" s="340"/>
      <c r="F5" s="340"/>
      <c r="G5" s="340"/>
      <c r="H5" s="633" t="s">
        <v>265</v>
      </c>
      <c r="I5" s="634"/>
    </row>
    <row r="6" spans="1:17" s="319" customFormat="1" ht="40" customHeight="1" thickBot="1">
      <c r="B6" s="320"/>
      <c r="C6" s="344" t="s">
        <v>266</v>
      </c>
      <c r="D6" s="345" t="s">
        <v>267</v>
      </c>
      <c r="E6" s="340"/>
      <c r="F6" s="340"/>
      <c r="G6" s="340"/>
      <c r="H6" s="346" t="s">
        <v>268</v>
      </c>
      <c r="I6" s="347" t="s">
        <v>269</v>
      </c>
    </row>
    <row r="7" spans="1:17" s="319" customFormat="1" ht="9.75" customHeight="1" thickBot="1">
      <c r="B7" s="320"/>
      <c r="C7" s="348"/>
      <c r="D7" s="349"/>
      <c r="E7" s="349"/>
      <c r="F7" s="349"/>
      <c r="G7" s="349"/>
      <c r="H7" s="349"/>
      <c r="I7" s="349"/>
    </row>
    <row r="8" spans="1:17" s="321" customFormat="1" ht="18.75" customHeight="1">
      <c r="B8" s="323" t="s">
        <v>270</v>
      </c>
      <c r="C8" s="635" t="s">
        <v>271</v>
      </c>
      <c r="D8" s="636"/>
      <c r="E8" s="636"/>
      <c r="F8" s="636"/>
      <c r="G8" s="636"/>
      <c r="H8" s="636"/>
      <c r="I8" s="637"/>
      <c r="J8" s="319"/>
      <c r="K8" s="319"/>
      <c r="L8" s="319"/>
      <c r="M8" s="319"/>
      <c r="N8" s="319"/>
    </row>
    <row r="9" spans="1:17" s="321" customFormat="1" ht="36.75" customHeight="1">
      <c r="B9" s="324"/>
      <c r="C9" s="350"/>
      <c r="D9" s="638" t="s">
        <v>272</v>
      </c>
      <c r="E9" s="639"/>
      <c r="F9" s="639"/>
      <c r="G9" s="639"/>
      <c r="H9" s="640"/>
      <c r="I9" s="351"/>
      <c r="J9" s="319"/>
      <c r="K9" s="319"/>
      <c r="L9" s="319"/>
      <c r="M9" s="319"/>
      <c r="N9" s="319"/>
    </row>
    <row r="10" spans="1:17" s="321" customFormat="1" ht="18.75" customHeight="1">
      <c r="B10" s="325"/>
      <c r="C10" s="352"/>
      <c r="D10" s="353" t="s">
        <v>273</v>
      </c>
      <c r="E10" s="354" t="s">
        <v>274</v>
      </c>
      <c r="F10" s="354"/>
      <c r="G10" s="355"/>
      <c r="H10" s="356"/>
      <c r="I10" s="352"/>
      <c r="J10" s="319"/>
      <c r="K10" s="319"/>
      <c r="L10" s="319"/>
      <c r="M10" s="319"/>
      <c r="N10" s="319"/>
    </row>
    <row r="11" spans="1:17" s="326" customFormat="1" ht="18.75" customHeight="1">
      <c r="B11" s="327"/>
      <c r="C11" s="357" t="s">
        <v>275</v>
      </c>
      <c r="D11" s="626" t="s">
        <v>276</v>
      </c>
      <c r="E11" s="627"/>
      <c r="F11" s="627"/>
      <c r="G11" s="627"/>
      <c r="H11" s="358" t="s">
        <v>277</v>
      </c>
      <c r="I11" s="359" t="s">
        <v>278</v>
      </c>
      <c r="J11" s="328"/>
      <c r="K11" s="328"/>
      <c r="L11" s="328"/>
      <c r="M11" s="328"/>
      <c r="N11" s="328"/>
      <c r="O11" s="329"/>
      <c r="P11" s="329"/>
      <c r="Q11" s="329"/>
    </row>
    <row r="12" spans="1:17" s="321" customFormat="1" ht="78.75" customHeight="1">
      <c r="B12" s="330">
        <v>1</v>
      </c>
      <c r="C12" s="333" t="s">
        <v>279</v>
      </c>
      <c r="D12" s="360">
        <v>4</v>
      </c>
      <c r="E12" s="360"/>
      <c r="F12" s="360"/>
      <c r="G12" s="360"/>
      <c r="H12" s="361" t="s">
        <v>280</v>
      </c>
      <c r="I12" s="334" t="s">
        <v>342</v>
      </c>
      <c r="J12" s="319"/>
      <c r="K12" s="319"/>
      <c r="L12" s="319"/>
      <c r="M12" s="331"/>
      <c r="N12" s="319"/>
    </row>
    <row r="13" spans="1:17" s="321" customFormat="1" ht="116.25" customHeight="1">
      <c r="B13" s="330">
        <v>2</v>
      </c>
      <c r="C13" s="362" t="s">
        <v>281</v>
      </c>
      <c r="D13" s="360">
        <v>4</v>
      </c>
      <c r="E13" s="360"/>
      <c r="F13" s="360"/>
      <c r="G13" s="360"/>
      <c r="H13" s="363" t="s">
        <v>282</v>
      </c>
      <c r="I13" s="334" t="s">
        <v>283</v>
      </c>
      <c r="J13" s="319"/>
      <c r="K13" s="319"/>
      <c r="L13" s="319"/>
      <c r="M13" s="319"/>
      <c r="N13" s="319"/>
    </row>
    <row r="14" spans="1:17" s="321" customFormat="1" ht="141.75" customHeight="1">
      <c r="B14" s="330">
        <v>3</v>
      </c>
      <c r="C14" s="362" t="s">
        <v>284</v>
      </c>
      <c r="D14" s="360">
        <v>4</v>
      </c>
      <c r="E14" s="360"/>
      <c r="F14" s="360"/>
      <c r="G14" s="360"/>
      <c r="H14" s="363" t="s">
        <v>285</v>
      </c>
      <c r="I14" s="334" t="s">
        <v>286</v>
      </c>
      <c r="J14" s="319"/>
      <c r="K14" s="319"/>
      <c r="L14" s="319"/>
      <c r="M14" s="319"/>
      <c r="N14" s="319"/>
    </row>
    <row r="15" spans="1:17" s="321" customFormat="1" ht="221.25" customHeight="1">
      <c r="B15" s="330">
        <v>4</v>
      </c>
      <c r="C15" s="333" t="s">
        <v>287</v>
      </c>
      <c r="D15" s="360">
        <v>4</v>
      </c>
      <c r="E15" s="360"/>
      <c r="F15" s="360"/>
      <c r="G15" s="360"/>
      <c r="H15" s="363" t="s">
        <v>288</v>
      </c>
      <c r="I15" s="334" t="s">
        <v>289</v>
      </c>
      <c r="J15" s="319"/>
      <c r="K15" s="319"/>
      <c r="L15" s="319"/>
      <c r="M15" s="319"/>
      <c r="N15" s="319"/>
    </row>
    <row r="16" spans="1:17" s="321" customFormat="1" ht="78" customHeight="1">
      <c r="B16" s="330">
        <v>5</v>
      </c>
      <c r="C16" s="333" t="s">
        <v>290</v>
      </c>
      <c r="D16" s="360">
        <v>4</v>
      </c>
      <c r="E16" s="360"/>
      <c r="F16" s="360"/>
      <c r="G16" s="360"/>
      <c r="H16" s="363" t="s">
        <v>291</v>
      </c>
      <c r="I16" s="334" t="s">
        <v>292</v>
      </c>
      <c r="J16" s="319"/>
      <c r="K16" s="319"/>
      <c r="L16" s="319"/>
      <c r="M16" s="319"/>
      <c r="N16" s="319"/>
    </row>
    <row r="17" spans="2:17" s="321" customFormat="1" ht="190.5" customHeight="1">
      <c r="B17" s="330">
        <v>6</v>
      </c>
      <c r="C17" s="362" t="s">
        <v>293</v>
      </c>
      <c r="D17" s="360">
        <v>4</v>
      </c>
      <c r="E17" s="360"/>
      <c r="F17" s="360"/>
      <c r="G17" s="360"/>
      <c r="H17" s="363" t="s">
        <v>294</v>
      </c>
      <c r="I17" s="334" t="s">
        <v>295</v>
      </c>
      <c r="J17" s="319"/>
      <c r="K17" s="319"/>
      <c r="L17" s="319"/>
      <c r="M17" s="319"/>
      <c r="N17" s="319"/>
    </row>
    <row r="18" spans="2:17" s="321" customFormat="1" ht="170.25" customHeight="1">
      <c r="B18" s="332">
        <v>7</v>
      </c>
      <c r="C18" s="333" t="s">
        <v>296</v>
      </c>
      <c r="D18" s="360">
        <v>4</v>
      </c>
      <c r="E18" s="360"/>
      <c r="F18" s="360"/>
      <c r="G18" s="360"/>
      <c r="H18" s="363" t="s">
        <v>297</v>
      </c>
      <c r="I18" s="334" t="s">
        <v>298</v>
      </c>
      <c r="J18" s="319"/>
      <c r="K18" s="319"/>
      <c r="L18" s="319"/>
      <c r="M18" s="319"/>
      <c r="N18" s="319"/>
    </row>
    <row r="19" spans="2:17" s="321" customFormat="1" ht="171" customHeight="1">
      <c r="B19" s="330">
        <v>8</v>
      </c>
      <c r="C19" s="333" t="s">
        <v>299</v>
      </c>
      <c r="D19" s="360">
        <v>3</v>
      </c>
      <c r="E19" s="360"/>
      <c r="F19" s="360"/>
      <c r="G19" s="360"/>
      <c r="H19" s="363" t="s">
        <v>300</v>
      </c>
      <c r="I19" s="334" t="s">
        <v>301</v>
      </c>
      <c r="J19" s="319"/>
      <c r="K19" s="319"/>
      <c r="L19" s="319"/>
      <c r="M19" s="319"/>
      <c r="N19" s="319"/>
    </row>
    <row r="20" spans="2:17" s="321" customFormat="1" ht="72" customHeight="1">
      <c r="B20" s="330">
        <v>9</v>
      </c>
      <c r="C20" s="362" t="s">
        <v>302</v>
      </c>
      <c r="D20" s="360">
        <v>3</v>
      </c>
      <c r="E20" s="360"/>
      <c r="F20" s="360"/>
      <c r="G20" s="360"/>
      <c r="H20" s="363"/>
      <c r="I20" s="334" t="s">
        <v>303</v>
      </c>
      <c r="J20" s="319"/>
      <c r="K20" s="319"/>
      <c r="L20" s="319"/>
      <c r="M20" s="319"/>
      <c r="N20" s="319"/>
    </row>
    <row r="21" spans="2:17" s="321" customFormat="1" ht="54" customHeight="1">
      <c r="B21" s="330">
        <v>10</v>
      </c>
      <c r="C21" s="333" t="s">
        <v>304</v>
      </c>
      <c r="D21" s="613" t="s">
        <v>305</v>
      </c>
      <c r="E21" s="614"/>
      <c r="F21" s="614"/>
      <c r="G21" s="615"/>
      <c r="H21" s="363"/>
      <c r="I21" s="334" t="s">
        <v>306</v>
      </c>
      <c r="J21" s="319"/>
      <c r="K21" s="319"/>
      <c r="L21" s="319"/>
      <c r="M21" s="319"/>
      <c r="N21" s="319"/>
    </row>
    <row r="22" spans="2:17" s="321" customFormat="1" ht="81.75" customHeight="1">
      <c r="B22" s="330">
        <v>11</v>
      </c>
      <c r="C22" s="333" t="s">
        <v>307</v>
      </c>
      <c r="D22" s="613" t="s">
        <v>305</v>
      </c>
      <c r="E22" s="614"/>
      <c r="F22" s="614"/>
      <c r="G22" s="615"/>
      <c r="H22" s="363"/>
      <c r="I22" s="334" t="s">
        <v>343</v>
      </c>
      <c r="J22" s="319"/>
      <c r="K22" s="319"/>
      <c r="L22" s="319"/>
      <c r="M22" s="319"/>
      <c r="N22" s="319"/>
    </row>
    <row r="23" spans="2:17" s="321" customFormat="1" ht="270" customHeight="1">
      <c r="B23" s="335">
        <v>12</v>
      </c>
      <c r="C23" s="333" t="s">
        <v>308</v>
      </c>
      <c r="D23" s="360">
        <v>4</v>
      </c>
      <c r="E23" s="360"/>
      <c r="F23" s="360"/>
      <c r="G23" s="360"/>
      <c r="H23" s="364" t="s">
        <v>309</v>
      </c>
      <c r="I23" s="365" t="s">
        <v>310</v>
      </c>
      <c r="J23" s="319"/>
      <c r="K23" s="319"/>
      <c r="L23" s="319"/>
      <c r="M23" s="319"/>
      <c r="N23" s="319"/>
    </row>
    <row r="24" spans="2:17" s="319" customFormat="1" ht="6.75" customHeight="1">
      <c r="B24" s="320"/>
      <c r="C24" s="366"/>
      <c r="D24" s="367"/>
      <c r="E24" s="367"/>
      <c r="F24" s="367"/>
      <c r="G24" s="367"/>
      <c r="H24" s="367"/>
      <c r="I24" s="368"/>
    </row>
    <row r="25" spans="2:17" s="336" customFormat="1" ht="18.75" customHeight="1">
      <c r="B25" s="337" t="s">
        <v>311</v>
      </c>
      <c r="C25" s="616" t="s">
        <v>312</v>
      </c>
      <c r="D25" s="616"/>
      <c r="E25" s="616"/>
      <c r="F25" s="616"/>
      <c r="G25" s="616"/>
      <c r="H25" s="616"/>
      <c r="I25" s="617"/>
      <c r="J25" s="319"/>
      <c r="K25" s="319"/>
      <c r="L25" s="319"/>
      <c r="M25" s="319"/>
      <c r="N25" s="319"/>
      <c r="O25" s="321"/>
      <c r="P25" s="321"/>
      <c r="Q25" s="321"/>
    </row>
    <row r="26" spans="2:17" s="338" customFormat="1" ht="22.5" customHeight="1">
      <c r="B26" s="369"/>
      <c r="C26" s="370" t="s">
        <v>275</v>
      </c>
      <c r="D26" s="618" t="s">
        <v>276</v>
      </c>
      <c r="E26" s="618"/>
      <c r="F26" s="618"/>
      <c r="G26" s="618"/>
      <c r="H26" s="619"/>
      <c r="I26" s="371" t="s">
        <v>278</v>
      </c>
      <c r="J26" s="339"/>
      <c r="K26" s="339"/>
      <c r="L26" s="339"/>
      <c r="M26" s="339"/>
      <c r="N26" s="339"/>
    </row>
    <row r="27" spans="2:17" s="321" customFormat="1" ht="108.75" customHeight="1">
      <c r="B27" s="369">
        <v>13</v>
      </c>
      <c r="C27" s="372" t="s">
        <v>313</v>
      </c>
      <c r="D27" s="592">
        <v>4</v>
      </c>
      <c r="E27" s="593"/>
      <c r="F27" s="593"/>
      <c r="G27" s="593"/>
      <c r="H27" s="373" t="s">
        <v>314</v>
      </c>
      <c r="I27" s="374" t="s">
        <v>344</v>
      </c>
      <c r="J27" s="319"/>
      <c r="K27" s="319"/>
      <c r="L27" s="319"/>
      <c r="M27" s="319"/>
      <c r="N27" s="319"/>
    </row>
    <row r="28" spans="2:17" s="321" customFormat="1" ht="78" customHeight="1">
      <c r="B28" s="620">
        <v>14</v>
      </c>
      <c r="C28" s="622" t="s">
        <v>315</v>
      </c>
      <c r="D28" s="375" t="s">
        <v>316</v>
      </c>
      <c r="E28" s="623" t="s">
        <v>317</v>
      </c>
      <c r="F28" s="623"/>
      <c r="G28" s="623"/>
      <c r="H28" s="623"/>
      <c r="I28" s="624" t="s">
        <v>318</v>
      </c>
      <c r="J28" s="319"/>
      <c r="K28" s="319"/>
      <c r="L28" s="319"/>
      <c r="M28" s="319"/>
      <c r="N28" s="319"/>
    </row>
    <row r="29" spans="2:17" s="321" customFormat="1" ht="35.25" customHeight="1">
      <c r="B29" s="621"/>
      <c r="C29" s="622"/>
      <c r="D29" s="376">
        <v>4</v>
      </c>
      <c r="E29" s="613"/>
      <c r="F29" s="614"/>
      <c r="G29" s="614"/>
      <c r="H29" s="615"/>
      <c r="I29" s="625"/>
      <c r="J29" s="319"/>
      <c r="K29" s="319"/>
      <c r="L29" s="319"/>
      <c r="M29" s="319"/>
      <c r="N29" s="319"/>
    </row>
    <row r="30" spans="2:17" s="329" customFormat="1" ht="23.25" customHeight="1">
      <c r="B30" s="601">
        <v>15</v>
      </c>
      <c r="C30" s="605" t="s">
        <v>319</v>
      </c>
      <c r="D30" s="605"/>
      <c r="E30" s="605"/>
      <c r="F30" s="605"/>
      <c r="G30" s="605"/>
      <c r="H30" s="605"/>
      <c r="I30" s="606"/>
      <c r="J30" s="328"/>
      <c r="K30" s="328"/>
      <c r="L30" s="328"/>
      <c r="M30" s="328"/>
      <c r="N30" s="328"/>
    </row>
    <row r="31" spans="2:17" s="321" customFormat="1" ht="36" customHeight="1">
      <c r="B31" s="602"/>
      <c r="C31" s="607" t="s">
        <v>320</v>
      </c>
      <c r="D31" s="608" t="s">
        <v>321</v>
      </c>
      <c r="E31" s="608"/>
      <c r="F31" s="608"/>
      <c r="G31" s="608"/>
      <c r="H31" s="608"/>
      <c r="I31" s="377" t="s">
        <v>322</v>
      </c>
      <c r="J31" s="319"/>
      <c r="K31" s="319"/>
      <c r="L31" s="319"/>
      <c r="M31" s="319"/>
      <c r="N31" s="319"/>
    </row>
    <row r="32" spans="2:17" s="321" customFormat="1" ht="55" customHeight="1">
      <c r="B32" s="602"/>
      <c r="C32" s="607"/>
      <c r="D32" s="360">
        <v>1</v>
      </c>
      <c r="E32" s="609" t="s">
        <v>323</v>
      </c>
      <c r="F32" s="609"/>
      <c r="G32" s="609"/>
      <c r="H32" s="609"/>
      <c r="I32" s="378"/>
      <c r="J32" s="319"/>
      <c r="K32" s="319"/>
      <c r="L32" s="319"/>
      <c r="M32" s="319"/>
      <c r="N32" s="319"/>
    </row>
    <row r="33" spans="2:14" s="321" customFormat="1" ht="55" customHeight="1">
      <c r="B33" s="602"/>
      <c r="C33" s="607"/>
      <c r="D33" s="360">
        <v>4</v>
      </c>
      <c r="E33" s="609"/>
      <c r="F33" s="609"/>
      <c r="G33" s="609"/>
      <c r="H33" s="609"/>
      <c r="I33" s="378"/>
      <c r="J33" s="319"/>
      <c r="K33" s="319"/>
      <c r="L33" s="319"/>
      <c r="M33" s="319"/>
      <c r="N33" s="319"/>
    </row>
    <row r="34" spans="2:14" s="321" customFormat="1" ht="55" customHeight="1">
      <c r="B34" s="602"/>
      <c r="C34" s="607"/>
      <c r="D34" s="360">
        <v>6</v>
      </c>
      <c r="E34" s="609"/>
      <c r="F34" s="609"/>
      <c r="G34" s="609"/>
      <c r="H34" s="609"/>
      <c r="I34" s="378"/>
      <c r="J34" s="319"/>
      <c r="K34" s="319"/>
      <c r="L34" s="319"/>
      <c r="M34" s="319"/>
      <c r="N34" s="319"/>
    </row>
    <row r="35" spans="2:14" s="321" customFormat="1" ht="55" customHeight="1">
      <c r="B35" s="602"/>
      <c r="C35" s="607"/>
      <c r="D35" s="360">
        <v>10</v>
      </c>
      <c r="E35" s="609"/>
      <c r="F35" s="609"/>
      <c r="G35" s="609"/>
      <c r="H35" s="609"/>
      <c r="I35" s="378"/>
      <c r="J35" s="319"/>
      <c r="K35" s="319"/>
      <c r="L35" s="319"/>
      <c r="M35" s="319"/>
      <c r="N35" s="319"/>
    </row>
    <row r="36" spans="2:14" s="321" customFormat="1" ht="55" customHeight="1">
      <c r="B36" s="602"/>
      <c r="C36" s="607"/>
      <c r="D36" s="360">
        <v>15</v>
      </c>
      <c r="E36" s="609"/>
      <c r="F36" s="609"/>
      <c r="G36" s="609"/>
      <c r="H36" s="609"/>
      <c r="I36" s="378"/>
      <c r="J36" s="319"/>
      <c r="K36" s="319"/>
      <c r="L36" s="319"/>
      <c r="M36" s="319"/>
      <c r="N36" s="319"/>
    </row>
    <row r="37" spans="2:14" s="321" customFormat="1" ht="68.25" customHeight="1">
      <c r="B37" s="602"/>
      <c r="C37" s="607"/>
      <c r="D37" s="610"/>
      <c r="E37" s="610"/>
      <c r="F37" s="610"/>
      <c r="G37" s="610"/>
      <c r="H37" s="611"/>
      <c r="I37" s="611"/>
      <c r="J37" s="319"/>
      <c r="K37" s="319"/>
      <c r="L37" s="319"/>
      <c r="M37" s="319"/>
      <c r="N37" s="319"/>
    </row>
    <row r="38" spans="2:14" s="321" customFormat="1" ht="36" customHeight="1">
      <c r="B38" s="602"/>
      <c r="C38" s="607" t="s">
        <v>324</v>
      </c>
      <c r="D38" s="608" t="s">
        <v>321</v>
      </c>
      <c r="E38" s="608"/>
      <c r="F38" s="608"/>
      <c r="G38" s="608"/>
      <c r="H38" s="608"/>
      <c r="I38" s="377" t="s">
        <v>322</v>
      </c>
      <c r="J38" s="319"/>
      <c r="K38" s="319"/>
      <c r="L38" s="319"/>
      <c r="M38" s="319"/>
      <c r="N38" s="319"/>
    </row>
    <row r="39" spans="2:14" s="321" customFormat="1" ht="55" customHeight="1">
      <c r="B39" s="602"/>
      <c r="C39" s="607"/>
      <c r="D39" s="360"/>
      <c r="E39" s="609" t="s">
        <v>323</v>
      </c>
      <c r="F39" s="609"/>
      <c r="G39" s="609"/>
      <c r="H39" s="609"/>
      <c r="I39" s="378"/>
      <c r="J39" s="319"/>
      <c r="K39" s="319"/>
      <c r="L39" s="319"/>
      <c r="M39" s="319"/>
      <c r="N39" s="319"/>
    </row>
    <row r="40" spans="2:14" s="321" customFormat="1" ht="55" customHeight="1">
      <c r="B40" s="602"/>
      <c r="C40" s="607"/>
      <c r="D40" s="360"/>
      <c r="E40" s="609"/>
      <c r="F40" s="609"/>
      <c r="G40" s="609"/>
      <c r="H40" s="609"/>
      <c r="I40" s="378"/>
      <c r="J40" s="319"/>
      <c r="K40" s="319"/>
      <c r="L40" s="319"/>
      <c r="M40" s="319"/>
      <c r="N40" s="319"/>
    </row>
    <row r="41" spans="2:14" s="321" customFormat="1" ht="55" customHeight="1">
      <c r="B41" s="602"/>
      <c r="C41" s="607"/>
      <c r="D41" s="360"/>
      <c r="E41" s="609"/>
      <c r="F41" s="609"/>
      <c r="G41" s="609"/>
      <c r="H41" s="609"/>
      <c r="I41" s="378"/>
      <c r="J41" s="319"/>
      <c r="K41" s="319"/>
      <c r="L41" s="319"/>
      <c r="M41" s="319"/>
      <c r="N41" s="319"/>
    </row>
    <row r="42" spans="2:14" s="321" customFormat="1" ht="55" customHeight="1">
      <c r="B42" s="602"/>
      <c r="C42" s="607"/>
      <c r="D42" s="360"/>
      <c r="E42" s="609"/>
      <c r="F42" s="609"/>
      <c r="G42" s="609"/>
      <c r="H42" s="609"/>
      <c r="I42" s="378"/>
      <c r="J42" s="319"/>
      <c r="K42" s="319"/>
      <c r="L42" s="319"/>
      <c r="M42" s="319"/>
      <c r="N42" s="319"/>
    </row>
    <row r="43" spans="2:14" s="321" customFormat="1" ht="55" customHeight="1">
      <c r="B43" s="602"/>
      <c r="C43" s="607"/>
      <c r="D43" s="360"/>
      <c r="E43" s="609"/>
      <c r="F43" s="609"/>
      <c r="G43" s="609"/>
      <c r="H43" s="609"/>
      <c r="I43" s="378"/>
      <c r="J43" s="319"/>
      <c r="K43" s="319"/>
      <c r="L43" s="319"/>
      <c r="M43" s="319"/>
      <c r="N43" s="319"/>
    </row>
    <row r="44" spans="2:14" s="321" customFormat="1" ht="69" customHeight="1">
      <c r="B44" s="602"/>
      <c r="C44" s="607"/>
      <c r="D44" s="610"/>
      <c r="E44" s="610"/>
      <c r="F44" s="610"/>
      <c r="G44" s="610"/>
      <c r="H44" s="611"/>
      <c r="I44" s="611"/>
      <c r="J44" s="319"/>
      <c r="K44" s="319"/>
      <c r="L44" s="319"/>
      <c r="M44" s="319"/>
      <c r="N44" s="319"/>
    </row>
    <row r="45" spans="2:14" s="321" customFormat="1" ht="36" customHeight="1">
      <c r="B45" s="603"/>
      <c r="C45" s="607" t="s">
        <v>325</v>
      </c>
      <c r="D45" s="608" t="s">
        <v>321</v>
      </c>
      <c r="E45" s="608"/>
      <c r="F45" s="608"/>
      <c r="G45" s="608"/>
      <c r="H45" s="608"/>
      <c r="I45" s="377" t="s">
        <v>322</v>
      </c>
      <c r="J45" s="319"/>
      <c r="K45" s="319"/>
      <c r="L45" s="319"/>
      <c r="M45" s="319"/>
      <c r="N45" s="319"/>
    </row>
    <row r="46" spans="2:14" s="321" customFormat="1" ht="55" customHeight="1">
      <c r="B46" s="603"/>
      <c r="C46" s="607"/>
      <c r="D46" s="360"/>
      <c r="E46" s="609" t="s">
        <v>323</v>
      </c>
      <c r="F46" s="609"/>
      <c r="G46" s="609"/>
      <c r="H46" s="609"/>
      <c r="I46" s="378"/>
      <c r="J46" s="319"/>
      <c r="K46" s="319"/>
      <c r="L46" s="319"/>
      <c r="M46" s="319"/>
      <c r="N46" s="319"/>
    </row>
    <row r="47" spans="2:14" s="321" customFormat="1" ht="55" customHeight="1">
      <c r="B47" s="603"/>
      <c r="C47" s="607"/>
      <c r="D47" s="360"/>
      <c r="E47" s="609"/>
      <c r="F47" s="609"/>
      <c r="G47" s="609"/>
      <c r="H47" s="609"/>
      <c r="I47" s="378"/>
      <c r="J47" s="319"/>
      <c r="K47" s="319"/>
      <c r="L47" s="319"/>
      <c r="M47" s="319"/>
      <c r="N47" s="319"/>
    </row>
    <row r="48" spans="2:14" s="321" customFormat="1" ht="55" customHeight="1">
      <c r="B48" s="603"/>
      <c r="C48" s="607"/>
      <c r="D48" s="360"/>
      <c r="E48" s="609"/>
      <c r="F48" s="609"/>
      <c r="G48" s="609"/>
      <c r="H48" s="609"/>
      <c r="I48" s="378"/>
      <c r="J48" s="319"/>
      <c r="K48" s="319"/>
      <c r="L48" s="319"/>
      <c r="M48" s="319"/>
      <c r="N48" s="319"/>
    </row>
    <row r="49" spans="2:17" s="321" customFormat="1" ht="55" customHeight="1">
      <c r="B49" s="603"/>
      <c r="C49" s="607"/>
      <c r="D49" s="360"/>
      <c r="E49" s="609"/>
      <c r="F49" s="609"/>
      <c r="G49" s="609"/>
      <c r="H49" s="609"/>
      <c r="I49" s="378"/>
      <c r="J49" s="319"/>
      <c r="K49" s="319"/>
      <c r="L49" s="319"/>
      <c r="M49" s="319"/>
      <c r="N49" s="319"/>
    </row>
    <row r="50" spans="2:17" s="321" customFormat="1" ht="55" customHeight="1">
      <c r="B50" s="603"/>
      <c r="C50" s="607"/>
      <c r="D50" s="360"/>
      <c r="E50" s="609"/>
      <c r="F50" s="609"/>
      <c r="G50" s="609"/>
      <c r="H50" s="609"/>
      <c r="I50" s="378"/>
      <c r="J50" s="319"/>
      <c r="K50" s="319"/>
      <c r="L50" s="319"/>
      <c r="M50" s="319"/>
      <c r="N50" s="319"/>
    </row>
    <row r="51" spans="2:17" s="321" customFormat="1" ht="73.5" customHeight="1">
      <c r="B51" s="604"/>
      <c r="C51" s="607"/>
      <c r="D51" s="610" t="s">
        <v>326</v>
      </c>
      <c r="E51" s="610"/>
      <c r="F51" s="610"/>
      <c r="G51" s="610"/>
      <c r="H51" s="611"/>
      <c r="I51" s="611"/>
      <c r="J51" s="319"/>
      <c r="K51" s="319"/>
      <c r="L51" s="319"/>
      <c r="M51" s="319"/>
      <c r="N51" s="319"/>
    </row>
    <row r="52" spans="2:17" s="319" customFormat="1" ht="30.75" customHeight="1">
      <c r="B52" s="379"/>
      <c r="C52" s="380"/>
      <c r="D52" s="612" t="s">
        <v>327</v>
      </c>
      <c r="E52" s="612"/>
      <c r="F52" s="612"/>
      <c r="G52" s="612"/>
      <c r="H52" s="612"/>
      <c r="I52" s="381"/>
    </row>
    <row r="53" spans="2:17" s="319" customFormat="1" ht="6.75" customHeight="1">
      <c r="B53" s="382"/>
      <c r="C53" s="382"/>
      <c r="D53" s="383"/>
      <c r="E53" s="383"/>
      <c r="F53" s="383"/>
      <c r="G53" s="383"/>
      <c r="H53" s="383"/>
      <c r="I53" s="384"/>
    </row>
    <row r="54" spans="2:17" s="336" customFormat="1" ht="18.75" customHeight="1">
      <c r="B54" s="385" t="s">
        <v>328</v>
      </c>
      <c r="C54" s="600" t="s">
        <v>329</v>
      </c>
      <c r="D54" s="600"/>
      <c r="E54" s="600"/>
      <c r="F54" s="600"/>
      <c r="G54" s="600"/>
      <c r="H54" s="600"/>
      <c r="I54" s="600"/>
      <c r="J54" s="319"/>
      <c r="K54" s="319"/>
      <c r="L54" s="319"/>
      <c r="M54" s="319"/>
      <c r="N54" s="319"/>
      <c r="O54" s="321"/>
      <c r="P54" s="321"/>
      <c r="Q54" s="321"/>
    </row>
    <row r="55" spans="2:17" s="326" customFormat="1" ht="18" customHeight="1">
      <c r="B55" s="386"/>
      <c r="C55" s="387" t="s">
        <v>275</v>
      </c>
      <c r="D55" s="591" t="s">
        <v>276</v>
      </c>
      <c r="E55" s="591"/>
      <c r="F55" s="591"/>
      <c r="G55" s="591"/>
      <c r="H55" s="591"/>
      <c r="I55" s="387" t="s">
        <v>278</v>
      </c>
      <c r="J55" s="328"/>
      <c r="K55" s="328"/>
      <c r="L55" s="328"/>
      <c r="M55" s="328"/>
      <c r="N55" s="328"/>
      <c r="O55" s="329"/>
      <c r="P55" s="329"/>
      <c r="Q55" s="329"/>
    </row>
    <row r="56" spans="2:17" s="321" customFormat="1" ht="114" customHeight="1">
      <c r="B56" s="386">
        <v>16</v>
      </c>
      <c r="C56" s="388" t="s">
        <v>330</v>
      </c>
      <c r="D56" s="592">
        <v>4</v>
      </c>
      <c r="E56" s="593"/>
      <c r="F56" s="593"/>
      <c r="G56" s="594"/>
      <c r="H56" s="389"/>
      <c r="I56" s="390" t="s">
        <v>331</v>
      </c>
      <c r="J56" s="319"/>
      <c r="K56" s="319"/>
      <c r="L56" s="319"/>
      <c r="M56" s="319"/>
      <c r="N56" s="319"/>
    </row>
    <row r="57" spans="2:17" s="319" customFormat="1" ht="8.25" customHeight="1">
      <c r="B57" s="382"/>
      <c r="C57" s="391"/>
      <c r="D57" s="392"/>
      <c r="E57" s="392"/>
      <c r="F57" s="392"/>
      <c r="G57" s="392"/>
      <c r="H57" s="392"/>
      <c r="I57" s="393"/>
    </row>
    <row r="58" spans="2:17" s="336" customFormat="1" ht="18.75" customHeight="1">
      <c r="B58" s="394" t="s">
        <v>332</v>
      </c>
      <c r="C58" s="595" t="s">
        <v>333</v>
      </c>
      <c r="D58" s="595"/>
      <c r="E58" s="595"/>
      <c r="F58" s="595"/>
      <c r="G58" s="595"/>
      <c r="H58" s="595"/>
      <c r="I58" s="595"/>
      <c r="J58" s="319"/>
      <c r="K58" s="319"/>
      <c r="L58" s="319"/>
      <c r="M58" s="319"/>
      <c r="N58" s="319"/>
      <c r="O58" s="321"/>
      <c r="P58" s="321"/>
      <c r="Q58" s="321"/>
    </row>
    <row r="59" spans="2:17" s="329" customFormat="1" ht="18.75" customHeight="1">
      <c r="B59" s="395"/>
      <c r="C59" s="396" t="s">
        <v>275</v>
      </c>
      <c r="D59" s="596" t="s">
        <v>276</v>
      </c>
      <c r="E59" s="596"/>
      <c r="F59" s="596"/>
      <c r="G59" s="596"/>
      <c r="H59" s="596"/>
      <c r="I59" s="396" t="s">
        <v>278</v>
      </c>
      <c r="J59" s="328"/>
      <c r="K59" s="328"/>
      <c r="L59" s="328"/>
      <c r="M59" s="328"/>
      <c r="N59" s="328"/>
    </row>
    <row r="60" spans="2:17" s="321" customFormat="1" ht="93.75" customHeight="1">
      <c r="B60" s="395">
        <v>17</v>
      </c>
      <c r="C60" s="397" t="s">
        <v>334</v>
      </c>
      <c r="D60" s="592">
        <v>3</v>
      </c>
      <c r="E60" s="593"/>
      <c r="F60" s="593"/>
      <c r="G60" s="594"/>
      <c r="H60" s="398" t="s">
        <v>335</v>
      </c>
      <c r="I60" s="399" t="s">
        <v>336</v>
      </c>
      <c r="J60" s="319"/>
      <c r="K60" s="319"/>
      <c r="L60" s="319"/>
      <c r="M60" s="319"/>
      <c r="N60" s="319"/>
    </row>
    <row r="61" spans="2:17" s="321" customFormat="1" ht="114" customHeight="1" thickBot="1">
      <c r="B61" s="400">
        <v>18</v>
      </c>
      <c r="C61" s="401" t="s">
        <v>337</v>
      </c>
      <c r="D61" s="597">
        <v>4</v>
      </c>
      <c r="E61" s="598"/>
      <c r="F61" s="598"/>
      <c r="G61" s="599"/>
      <c r="H61" s="402" t="s">
        <v>338</v>
      </c>
      <c r="I61" s="403" t="s">
        <v>339</v>
      </c>
      <c r="J61" s="319"/>
      <c r="K61" s="319"/>
      <c r="L61" s="319"/>
      <c r="M61" s="319"/>
      <c r="N61" s="319"/>
    </row>
    <row r="62" spans="2:17" s="321" customFormat="1" ht="20.149999999999999" customHeight="1">
      <c r="B62" s="404"/>
      <c r="C62" s="405"/>
      <c r="D62" s="405"/>
      <c r="E62" s="405"/>
      <c r="F62" s="405"/>
      <c r="G62" s="405"/>
      <c r="H62" s="405"/>
      <c r="I62" s="405"/>
      <c r="J62" s="319"/>
      <c r="K62" s="319"/>
      <c r="L62" s="319"/>
      <c r="M62" s="319"/>
      <c r="N62" s="319"/>
    </row>
    <row r="63" spans="2:17" s="329" customFormat="1" ht="20.149999999999999" customHeight="1">
      <c r="B63" s="589"/>
      <c r="C63" s="589"/>
      <c r="D63" s="589"/>
      <c r="E63" s="590"/>
      <c r="F63" s="590"/>
      <c r="G63" s="590"/>
      <c r="H63" s="406" t="s">
        <v>340</v>
      </c>
      <c r="I63" s="407" t="s">
        <v>341</v>
      </c>
      <c r="J63" s="328"/>
      <c r="K63" s="328"/>
      <c r="L63" s="328"/>
      <c r="M63" s="328"/>
      <c r="N63" s="328"/>
    </row>
    <row r="64" spans="2:17">
      <c r="B64" s="271"/>
      <c r="C64" s="271"/>
      <c r="D64" s="271"/>
      <c r="E64" s="271"/>
      <c r="F64" s="271"/>
      <c r="G64" s="271"/>
      <c r="H64" s="271"/>
      <c r="I64" s="271"/>
    </row>
    <row r="65" spans="2:9">
      <c r="B65" s="271"/>
      <c r="C65" s="271"/>
      <c r="D65" s="271"/>
      <c r="E65" s="271"/>
      <c r="F65" s="271"/>
      <c r="G65" s="271"/>
      <c r="H65" s="271"/>
      <c r="I65" s="271"/>
    </row>
    <row r="66" spans="2:9">
      <c r="B66" s="271"/>
      <c r="C66" s="271"/>
      <c r="D66" s="271"/>
      <c r="E66" s="271"/>
      <c r="F66" s="271"/>
      <c r="G66" s="271"/>
      <c r="H66" s="271"/>
      <c r="I66" s="271"/>
    </row>
    <row r="67" spans="2:9">
      <c r="B67" s="271"/>
      <c r="C67" s="271"/>
      <c r="D67" s="271"/>
      <c r="E67" s="271"/>
      <c r="F67" s="271"/>
      <c r="G67" s="271"/>
      <c r="H67" s="271"/>
      <c r="I67" s="271"/>
    </row>
    <row r="68" spans="2:9">
      <c r="B68" s="271"/>
      <c r="C68" s="271"/>
      <c r="D68" s="271"/>
      <c r="E68" s="271"/>
      <c r="F68" s="271"/>
      <c r="G68" s="271"/>
      <c r="H68" s="271"/>
      <c r="I68" s="271"/>
    </row>
    <row r="69" spans="2:9">
      <c r="B69" s="271"/>
      <c r="C69" s="271"/>
      <c r="D69" s="271"/>
      <c r="E69" s="271"/>
      <c r="F69" s="271"/>
      <c r="G69" s="271"/>
      <c r="H69" s="271"/>
      <c r="I69" s="271"/>
    </row>
    <row r="70" spans="2:9">
      <c r="B70" s="271"/>
      <c r="C70" s="271"/>
      <c r="D70" s="271"/>
      <c r="E70" s="271"/>
      <c r="F70" s="271"/>
      <c r="G70" s="271"/>
      <c r="H70" s="271"/>
      <c r="I70" s="271"/>
    </row>
    <row r="71" spans="2:9">
      <c r="B71" s="271"/>
      <c r="C71" s="271"/>
      <c r="D71" s="271"/>
      <c r="E71" s="271"/>
      <c r="F71" s="271"/>
      <c r="G71" s="271"/>
      <c r="H71" s="271"/>
      <c r="I71" s="271"/>
    </row>
    <row r="72" spans="2:9">
      <c r="B72" s="271"/>
      <c r="C72" s="271"/>
      <c r="D72" s="271"/>
      <c r="E72" s="271"/>
      <c r="F72" s="271"/>
      <c r="G72" s="271"/>
      <c r="H72" s="271"/>
      <c r="I72" s="271"/>
    </row>
    <row r="73" spans="2:9">
      <c r="B73" s="271"/>
      <c r="C73" s="271"/>
      <c r="D73" s="271"/>
      <c r="E73" s="271"/>
      <c r="F73" s="271"/>
      <c r="G73" s="271"/>
      <c r="H73" s="271"/>
      <c r="I73" s="271"/>
    </row>
    <row r="74" spans="2:9">
      <c r="B74" s="271"/>
      <c r="C74" s="271"/>
      <c r="D74" s="271"/>
      <c r="E74" s="271"/>
      <c r="F74" s="271"/>
      <c r="G74" s="271"/>
      <c r="H74" s="271"/>
      <c r="I74" s="271"/>
    </row>
    <row r="75" spans="2:9">
      <c r="B75" s="271"/>
      <c r="C75" s="271"/>
      <c r="D75" s="271"/>
      <c r="E75" s="271"/>
      <c r="F75" s="271"/>
      <c r="G75" s="271"/>
      <c r="H75" s="271"/>
      <c r="I75" s="271"/>
    </row>
    <row r="76" spans="2:9">
      <c r="B76" s="271"/>
      <c r="C76" s="271"/>
      <c r="D76" s="271"/>
      <c r="E76" s="271"/>
      <c r="F76" s="271"/>
      <c r="G76" s="271"/>
      <c r="H76" s="271"/>
      <c r="I76" s="271"/>
    </row>
    <row r="77" spans="2:9">
      <c r="B77" s="271"/>
      <c r="C77" s="271"/>
      <c r="D77" s="271"/>
      <c r="E77" s="271"/>
      <c r="F77" s="271"/>
      <c r="G77" s="271"/>
      <c r="H77" s="271"/>
      <c r="I77" s="271"/>
    </row>
    <row r="78" spans="2:9">
      <c r="B78" s="271"/>
      <c r="C78" s="271"/>
      <c r="D78" s="271"/>
      <c r="E78" s="271"/>
      <c r="F78" s="271"/>
      <c r="G78" s="271"/>
      <c r="H78" s="271"/>
      <c r="I78" s="271"/>
    </row>
    <row r="79" spans="2:9">
      <c r="B79" s="271"/>
      <c r="C79" s="271"/>
      <c r="D79" s="271"/>
      <c r="E79" s="271"/>
      <c r="F79" s="271"/>
      <c r="G79" s="271"/>
      <c r="H79" s="271"/>
      <c r="I79" s="271"/>
    </row>
    <row r="80" spans="2:9">
      <c r="B80" s="271"/>
      <c r="C80" s="271"/>
      <c r="D80" s="271"/>
      <c r="E80" s="271"/>
      <c r="F80" s="271"/>
      <c r="G80" s="271"/>
      <c r="H80" s="271"/>
      <c r="I80" s="271"/>
    </row>
    <row r="81" spans="2:9">
      <c r="B81" s="271"/>
      <c r="C81" s="271"/>
      <c r="D81" s="271"/>
      <c r="E81" s="271"/>
      <c r="F81" s="271"/>
      <c r="G81" s="271"/>
      <c r="H81" s="271"/>
      <c r="I81" s="271"/>
    </row>
    <row r="82" spans="2:9">
      <c r="B82" s="271"/>
      <c r="C82" s="271"/>
      <c r="D82" s="271"/>
      <c r="E82" s="271"/>
      <c r="F82" s="271"/>
      <c r="G82" s="271"/>
      <c r="H82" s="271"/>
      <c r="I82" s="271"/>
    </row>
    <row r="83" spans="2:9">
      <c r="B83" s="271"/>
      <c r="C83" s="271"/>
      <c r="D83" s="271"/>
      <c r="E83" s="271"/>
      <c r="F83" s="271"/>
      <c r="G83" s="271"/>
      <c r="H83" s="271"/>
      <c r="I83" s="271"/>
    </row>
    <row r="84" spans="2:9">
      <c r="B84" s="271"/>
      <c r="C84" s="271"/>
      <c r="D84" s="271"/>
      <c r="E84" s="271"/>
      <c r="F84" s="271"/>
      <c r="G84" s="271"/>
      <c r="H84" s="271"/>
      <c r="I84" s="271"/>
    </row>
    <row r="85" spans="2:9">
      <c r="B85" s="271"/>
      <c r="C85" s="271"/>
      <c r="D85" s="271"/>
      <c r="E85" s="271"/>
      <c r="F85" s="271"/>
      <c r="G85" s="271"/>
      <c r="H85" s="271"/>
      <c r="I85" s="271"/>
    </row>
    <row r="86" spans="2:9">
      <c r="B86" s="271"/>
      <c r="C86" s="271"/>
      <c r="D86" s="271"/>
      <c r="E86" s="271"/>
      <c r="F86" s="271"/>
      <c r="G86" s="271"/>
      <c r="H86" s="271"/>
      <c r="I86" s="271"/>
    </row>
    <row r="87" spans="2:9">
      <c r="B87" s="271"/>
      <c r="C87" s="271"/>
      <c r="D87" s="271"/>
      <c r="E87" s="271"/>
      <c r="F87" s="271"/>
      <c r="G87" s="271"/>
      <c r="H87" s="271"/>
      <c r="I87" s="271"/>
    </row>
    <row r="88" spans="2:9">
      <c r="B88" s="271"/>
      <c r="C88" s="271"/>
      <c r="D88" s="271"/>
      <c r="E88" s="271"/>
      <c r="F88" s="271"/>
      <c r="G88" s="271"/>
      <c r="H88" s="271"/>
      <c r="I88" s="271"/>
    </row>
    <row r="89" spans="2:9">
      <c r="B89" s="271"/>
      <c r="C89" s="271"/>
      <c r="D89" s="271"/>
      <c r="E89" s="271"/>
      <c r="F89" s="271"/>
      <c r="G89" s="271"/>
      <c r="H89" s="271"/>
      <c r="I89" s="271"/>
    </row>
    <row r="90" spans="2:9">
      <c r="B90" s="271"/>
      <c r="C90" s="271"/>
      <c r="D90" s="271"/>
      <c r="E90" s="271"/>
      <c r="F90" s="271"/>
      <c r="G90" s="271"/>
      <c r="H90" s="271"/>
      <c r="I90" s="271"/>
    </row>
    <row r="91" spans="2:9">
      <c r="B91" s="271"/>
      <c r="C91" s="271"/>
      <c r="D91" s="271"/>
      <c r="E91" s="271"/>
      <c r="F91" s="271"/>
      <c r="G91" s="271"/>
      <c r="H91" s="271"/>
      <c r="I91" s="271"/>
    </row>
    <row r="92" spans="2:9">
      <c r="B92" s="271"/>
      <c r="C92" s="271"/>
      <c r="D92" s="271"/>
      <c r="E92" s="271"/>
      <c r="F92" s="271"/>
      <c r="G92" s="271"/>
      <c r="H92" s="271"/>
      <c r="I92" s="271"/>
    </row>
    <row r="93" spans="2:9">
      <c r="B93" s="271"/>
      <c r="C93" s="271"/>
      <c r="D93" s="271"/>
      <c r="E93" s="271"/>
      <c r="F93" s="271"/>
      <c r="G93" s="271"/>
      <c r="H93" s="271"/>
      <c r="I93" s="271"/>
    </row>
    <row r="94" spans="2:9">
      <c r="B94" s="271"/>
      <c r="C94" s="271"/>
      <c r="D94" s="271"/>
      <c r="E94" s="271"/>
      <c r="F94" s="271"/>
      <c r="G94" s="271"/>
      <c r="H94" s="271"/>
      <c r="I94" s="271"/>
    </row>
    <row r="95" spans="2:9">
      <c r="B95" s="271"/>
      <c r="C95" s="271"/>
      <c r="D95" s="271"/>
      <c r="E95" s="271"/>
      <c r="F95" s="271"/>
      <c r="G95" s="271"/>
      <c r="H95" s="271"/>
      <c r="I95" s="271"/>
    </row>
    <row r="96" spans="2:9">
      <c r="B96" s="271"/>
      <c r="C96" s="271"/>
      <c r="D96" s="271"/>
      <c r="E96" s="271"/>
      <c r="F96" s="271"/>
      <c r="G96" s="271"/>
      <c r="H96" s="271"/>
      <c r="I96" s="271"/>
    </row>
    <row r="97" spans="2:9">
      <c r="B97" s="271"/>
      <c r="C97" s="271"/>
      <c r="D97" s="271"/>
      <c r="E97" s="271"/>
      <c r="F97" s="271"/>
      <c r="G97" s="271"/>
      <c r="H97" s="271"/>
      <c r="I97" s="271"/>
    </row>
    <row r="98" spans="2:9">
      <c r="B98" s="271"/>
      <c r="C98" s="271"/>
      <c r="D98" s="271"/>
      <c r="E98" s="271"/>
      <c r="F98" s="271"/>
      <c r="G98" s="271"/>
      <c r="H98" s="271"/>
      <c r="I98" s="271"/>
    </row>
    <row r="99" spans="2:9">
      <c r="B99" s="271"/>
      <c r="C99" s="271"/>
      <c r="D99" s="271"/>
      <c r="E99" s="271"/>
      <c r="F99" s="271"/>
      <c r="G99" s="271"/>
      <c r="H99" s="271"/>
      <c r="I99" s="271"/>
    </row>
    <row r="100" spans="2:9">
      <c r="B100" s="271"/>
      <c r="C100" s="271"/>
      <c r="D100" s="271"/>
      <c r="E100" s="271"/>
      <c r="F100" s="271"/>
      <c r="G100" s="271"/>
      <c r="H100" s="271"/>
      <c r="I100" s="271"/>
    </row>
    <row r="101" spans="2:9">
      <c r="B101" s="271"/>
      <c r="C101" s="271"/>
      <c r="D101" s="271"/>
      <c r="E101" s="271"/>
      <c r="F101" s="271"/>
      <c r="G101" s="271"/>
      <c r="H101" s="271"/>
      <c r="I101" s="271"/>
    </row>
    <row r="102" spans="2:9">
      <c r="B102" s="271"/>
      <c r="C102" s="271"/>
      <c r="D102" s="271"/>
      <c r="E102" s="271"/>
      <c r="F102" s="271"/>
      <c r="G102" s="271"/>
      <c r="H102" s="271"/>
      <c r="I102" s="271"/>
    </row>
    <row r="103" spans="2:9">
      <c r="B103" s="271"/>
      <c r="C103" s="271"/>
      <c r="D103" s="271"/>
      <c r="E103" s="271"/>
      <c r="F103" s="271"/>
      <c r="G103" s="271"/>
      <c r="H103" s="271"/>
      <c r="I103" s="271"/>
    </row>
    <row r="104" spans="2:9">
      <c r="B104" s="271"/>
      <c r="C104" s="271"/>
      <c r="D104" s="271"/>
      <c r="E104" s="271"/>
      <c r="F104" s="271"/>
      <c r="G104" s="271"/>
      <c r="H104" s="271"/>
      <c r="I104" s="271"/>
    </row>
    <row r="105" spans="2:9">
      <c r="B105" s="271"/>
      <c r="C105" s="271"/>
      <c r="D105" s="271"/>
      <c r="E105" s="271"/>
      <c r="F105" s="271"/>
      <c r="G105" s="271"/>
      <c r="H105" s="271"/>
      <c r="I105" s="271"/>
    </row>
    <row r="106" spans="2:9">
      <c r="B106" s="271"/>
      <c r="C106" s="271"/>
      <c r="D106" s="271"/>
      <c r="E106" s="271"/>
      <c r="F106" s="271"/>
      <c r="G106" s="271"/>
      <c r="H106" s="271"/>
      <c r="I106" s="271"/>
    </row>
    <row r="107" spans="2:9">
      <c r="B107" s="271"/>
      <c r="C107" s="271"/>
      <c r="D107" s="271"/>
      <c r="E107" s="271"/>
      <c r="F107" s="271"/>
      <c r="G107" s="271"/>
      <c r="H107" s="271"/>
      <c r="I107" s="271"/>
    </row>
    <row r="108" spans="2:9">
      <c r="B108" s="271"/>
      <c r="C108" s="271"/>
      <c r="D108" s="271"/>
      <c r="E108" s="271"/>
      <c r="F108" s="271"/>
      <c r="G108" s="271"/>
      <c r="H108" s="271"/>
      <c r="I108" s="271"/>
    </row>
    <row r="109" spans="2:9">
      <c r="B109" s="271"/>
      <c r="C109" s="271"/>
      <c r="D109" s="271"/>
      <c r="E109" s="271"/>
      <c r="F109" s="271"/>
      <c r="G109" s="271"/>
      <c r="H109" s="271"/>
      <c r="I109" s="271"/>
    </row>
    <row r="110" spans="2:9">
      <c r="B110" s="271"/>
      <c r="C110" s="271"/>
      <c r="D110" s="271"/>
      <c r="E110" s="271"/>
      <c r="F110" s="271"/>
      <c r="G110" s="271"/>
      <c r="H110" s="271"/>
      <c r="I110" s="271"/>
    </row>
  </sheetData>
  <mergeCells count="40">
    <mergeCell ref="D11:G11"/>
    <mergeCell ref="C2:I2"/>
    <mergeCell ref="C4:D4"/>
    <mergeCell ref="H5:I5"/>
    <mergeCell ref="C8:I8"/>
    <mergeCell ref="D9:H9"/>
    <mergeCell ref="B28:B29"/>
    <mergeCell ref="C28:C29"/>
    <mergeCell ref="E28:H28"/>
    <mergeCell ref="I28:I29"/>
    <mergeCell ref="E29:H29"/>
    <mergeCell ref="D21:G21"/>
    <mergeCell ref="D22:G22"/>
    <mergeCell ref="C25:I25"/>
    <mergeCell ref="D26:H26"/>
    <mergeCell ref="D27:G27"/>
    <mergeCell ref="C54:I54"/>
    <mergeCell ref="B30:B51"/>
    <mergeCell ref="C30:I30"/>
    <mergeCell ref="C31:C37"/>
    <mergeCell ref="D31:H31"/>
    <mergeCell ref="E32:H36"/>
    <mergeCell ref="D37:I37"/>
    <mergeCell ref="C38:C44"/>
    <mergeCell ref="D38:H38"/>
    <mergeCell ref="E39:H43"/>
    <mergeCell ref="D44:I44"/>
    <mergeCell ref="C45:C51"/>
    <mergeCell ref="D45:H45"/>
    <mergeCell ref="E46:H50"/>
    <mergeCell ref="D51:I51"/>
    <mergeCell ref="D52:H52"/>
    <mergeCell ref="B63:D63"/>
    <mergeCell ref="E63:G63"/>
    <mergeCell ref="D55:H55"/>
    <mergeCell ref="D56:G56"/>
    <mergeCell ref="C58:I58"/>
    <mergeCell ref="D59:H59"/>
    <mergeCell ref="D60:G60"/>
    <mergeCell ref="D61:G61"/>
  </mergeCells>
  <dataValidations count="10">
    <dataValidation type="list" allowBlank="1" showInputMessage="1" showErrorMessage="1" prompt="Select indicator rating (defined in Column I and the respective row) and based on the relevant OP/SP/Obj (s) named in row 10. _x000a__x000a_If indicator is relevant to more than one OP/SP/OBj, then select &quot;multiple&quot; in column F or G and rate accordingly. " sqref="D23:G23 D12:G20">
      <formula1>"N/A,1,2,3,4"</formula1>
    </dataValidation>
    <dataValidation allowBlank="1" showInputMessage="1" showErrorMessage="1" prompt="Optional space for notes" sqref="H12:H23 H27 H56 H60:H61"/>
    <dataValidation allowBlank="1" showInputMessage="1" showErrorMessage="1" promptTitle="Stress Reduction Amount/Value" prompt="Please enter amount/value of respective stress reduction (Column D) here. Please enter using the units listed (e.g. 100 N, 300 P, 0 BOD for rating 1 or 300 tons/yr; 70% for rating 6)" sqref="I32:I36 I39:I43 I46:I50"/>
    <dataValidation type="list" allowBlank="1" showInputMessage="1" showErrorMessage="1" prompt="Select indicator rating (defined in Column I and the respective row) here" sqref="D27:G27 D56:G56 D60:G61 D29">
      <formula1>"N/A,1,2,3,4"</formula1>
    </dataValidation>
    <dataValidation allowBlank="1" showInputMessage="1" showErrorMessage="1" prompt="Provide data as a fraction (e.g. 3/10)" sqref="D21:G22 E29:H29"/>
    <dataValidation type="list" allowBlank="1" showInputMessage="1" showErrorMessage="1" prompt="Select project's Operational Program(s), Strategic Program(s), or Objective(s) here" sqref="F10:G10">
      <formula1>"OP/SP/Obj 1, OP/SP/Obj 2, OP/SP/Obj 3, OP/SP/Obj 4, Multiple"</formula1>
    </dataValidation>
    <dataValidation type="list" allowBlank="1" showInputMessage="1" showErrorMessage="1" prompt="Select project's Operational Program(s), Strategic Program(s), or Objective(s) here" sqref="D10:E10">
      <formula1>"OP/SP/Obj 1, OP/SP/Obj 2, OP/SP/Obj 3, OP/SP/Obj 4"</formula1>
    </dataValidation>
    <dataValidation type="list" allowBlank="1" showInputMessage="1" showErrorMessage="1" prompt="Select Stress Reduction Measurement ratings from list (right) here" sqref="D46:D50 D32:D36 D39:D43">
      <formula1>"1,2,3,4,5,6,7,8,9,10,11,12,13,14,15,16"</formula1>
    </dataValidation>
    <dataValidation type="list" allowBlank="1" showInputMessage="1" showErrorMessage="1" sqref="D57:G57">
      <formula1>"N/A,1,2,3,4"</formula1>
    </dataValidation>
    <dataValidation type="list" allowBlank="1" showInputMessage="1" showErrorMessage="1" prompt="Select the GEF Replenishment from which the project was funded " sqref="D6">
      <formula1>"Click Here to Start, GEF-3, GEF-4, GEF-5"</formula1>
    </dataValidation>
  </dataValidation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COVER</vt:lpstr>
      <vt:lpstr>PIS</vt:lpstr>
      <vt:lpstr>Fram</vt:lpstr>
      <vt:lpstr>Cap</vt:lpstr>
      <vt:lpstr>MPA</vt:lpstr>
      <vt:lpstr>Know</vt:lpstr>
      <vt:lpstr>Expend</vt:lpstr>
      <vt:lpstr>Web</vt:lpstr>
      <vt:lpstr>GEF TT</vt:lpstr>
      <vt:lpstr>GEF Annex</vt:lpstr>
      <vt:lpstr>GEF Guide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AB</cp:lastModifiedBy>
  <dcterms:created xsi:type="dcterms:W3CDTF">2016-01-28T22:45:52Z</dcterms:created>
  <dcterms:modified xsi:type="dcterms:W3CDTF">2016-02-12T07:19:32Z</dcterms:modified>
</cp:coreProperties>
</file>